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マイドライブ\2025年度\20260214　低学年13回\01　要項申込\"/>
    </mc:Choice>
  </mc:AlternateContent>
  <xr:revisionPtr revIDLastSave="0" documentId="13_ncr:1_{7EB0842F-0268-4603-9F2D-DB33A353065E}" xr6:coauthVersionLast="47" xr6:coauthVersionMax="47" xr10:uidLastSave="{00000000-0000-0000-0000-000000000000}"/>
  <bookViews>
    <workbookView xWindow="-108" yWindow="-108" windowWidth="23256" windowHeight="12456" tabRatio="570" xr2:uid="{00000000-000D-0000-FFFF-FFFF00000000}"/>
  </bookViews>
  <sheets>
    <sheet name="集計表" sheetId="4" r:id="rId1"/>
    <sheet name="３年以下申込書" sheetId="2" r:id="rId2"/>
    <sheet name="２年以下申込書" sheetId="8" r:id="rId3"/>
    <sheet name="１年以下・未就学児申込書" sheetId="9" r:id="rId4"/>
    <sheet name="リスト" sheetId="10" r:id="rId5"/>
  </sheets>
  <definedNames>
    <definedName name="_xlnm.Print_Area" localSheetId="3">'１年以下・未就学児申込書'!$A$1:$F$22</definedName>
    <definedName name="_xlnm.Print_Area" localSheetId="2">'２年以下申込書'!$A$1:$F$15</definedName>
    <definedName name="_xlnm.Print_Area" localSheetId="1">'３年以下申込書'!$A$1:$F$15</definedName>
    <definedName name="_xlnm.Print_Area" localSheetId="0">集計表!$A$1:$D$26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" i="4" l="1"/>
  <c r="AB2" i="4"/>
  <c r="AA2" i="4"/>
  <c r="Z2" i="4"/>
  <c r="Y2" i="4"/>
  <c r="G2" i="4"/>
  <c r="D4" i="4"/>
  <c r="J2" i="4" s="1"/>
  <c r="G15" i="2"/>
  <c r="G14" i="2"/>
  <c r="G13" i="2"/>
  <c r="G12" i="2"/>
  <c r="G11" i="2"/>
  <c r="G15" i="8"/>
  <c r="G14" i="8"/>
  <c r="G13" i="8"/>
  <c r="G12" i="8"/>
  <c r="G11" i="8"/>
  <c r="L35" i="10"/>
  <c r="A19" i="10"/>
  <c r="P19" i="10" s="1"/>
  <c r="A16" i="10"/>
  <c r="P16" i="10" s="1"/>
  <c r="A10" i="10"/>
  <c r="C13" i="4"/>
  <c r="Q2" i="4" s="1"/>
  <c r="C11" i="4"/>
  <c r="O2" i="4" s="1"/>
  <c r="E7" i="10"/>
  <c r="L7" i="10" s="1"/>
  <c r="C15" i="4"/>
  <c r="S2" i="4" s="1"/>
  <c r="G22" i="9"/>
  <c r="G21" i="9"/>
  <c r="G20" i="9"/>
  <c r="G19" i="9"/>
  <c r="G18" i="9"/>
  <c r="G15" i="9"/>
  <c r="G14" i="9"/>
  <c r="G13" i="9"/>
  <c r="G12" i="9"/>
  <c r="G11" i="9"/>
  <c r="G8" i="9"/>
  <c r="G7" i="9"/>
  <c r="G6" i="9"/>
  <c r="G5" i="9"/>
  <c r="G4" i="9"/>
  <c r="G8" i="8"/>
  <c r="G7" i="8"/>
  <c r="G6" i="8"/>
  <c r="G5" i="8"/>
  <c r="G4" i="8"/>
  <c r="G5" i="2"/>
  <c r="G6" i="2"/>
  <c r="G7" i="2"/>
  <c r="G8" i="2"/>
  <c r="G4" i="2"/>
  <c r="G17" i="9"/>
  <c r="I2" i="4"/>
  <c r="K2" i="4"/>
  <c r="A1" i="4"/>
  <c r="A1" i="8" s="1"/>
  <c r="A33" i="10"/>
  <c r="P33" i="10" s="1"/>
  <c r="A34" i="10"/>
  <c r="P34" i="10" s="1"/>
  <c r="A35" i="10"/>
  <c r="P35" i="10" s="1"/>
  <c r="A36" i="10"/>
  <c r="P36" i="10" s="1"/>
  <c r="A32" i="10"/>
  <c r="P32" i="10" s="1"/>
  <c r="A28" i="10"/>
  <c r="P28" i="10" s="1"/>
  <c r="A29" i="10"/>
  <c r="P29" i="10" s="1"/>
  <c r="A30" i="10"/>
  <c r="P30" i="10" s="1"/>
  <c r="A31" i="10"/>
  <c r="P31" i="10" s="1"/>
  <c r="A27" i="10"/>
  <c r="P27" i="10" s="1"/>
  <c r="A23" i="10"/>
  <c r="P23" i="10" s="1"/>
  <c r="A24" i="10"/>
  <c r="P24" i="10" s="1"/>
  <c r="A25" i="10"/>
  <c r="P25" i="10" s="1"/>
  <c r="A26" i="10"/>
  <c r="P26" i="10" s="1"/>
  <c r="A22" i="10"/>
  <c r="P22" i="10" s="1"/>
  <c r="A18" i="10"/>
  <c r="P18" i="10" s="1"/>
  <c r="A20" i="10"/>
  <c r="P20" i="10" s="1"/>
  <c r="A21" i="10"/>
  <c r="A17" i="10"/>
  <c r="P17" i="10" s="1"/>
  <c r="A13" i="10"/>
  <c r="P13" i="10" s="1"/>
  <c r="A14" i="10"/>
  <c r="P14" i="10" s="1"/>
  <c r="A15" i="10"/>
  <c r="P15" i="10" s="1"/>
  <c r="A12" i="10"/>
  <c r="P12" i="10" s="1"/>
  <c r="A8" i="10"/>
  <c r="A9" i="10"/>
  <c r="A11" i="10"/>
  <c r="A7" i="10"/>
  <c r="A3" i="10"/>
  <c r="A4" i="10"/>
  <c r="A5" i="10"/>
  <c r="A6" i="10"/>
  <c r="A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2" i="10"/>
  <c r="C3" i="10"/>
  <c r="K3" i="10" s="1"/>
  <c r="C4" i="10"/>
  <c r="K4" i="10" s="1"/>
  <c r="C5" i="10"/>
  <c r="K5" i="10" s="1"/>
  <c r="C6" i="10"/>
  <c r="K6" i="10" s="1"/>
  <c r="C7" i="10"/>
  <c r="K7" i="10" s="1"/>
  <c r="C8" i="10"/>
  <c r="K8" i="10" s="1"/>
  <c r="C9" i="10"/>
  <c r="K9" i="10" s="1"/>
  <c r="C10" i="10"/>
  <c r="K10" i="10" s="1"/>
  <c r="C11" i="10"/>
  <c r="K11" i="10" s="1"/>
  <c r="C12" i="10"/>
  <c r="K12" i="10" s="1"/>
  <c r="C13" i="10"/>
  <c r="K13" i="10" s="1"/>
  <c r="C14" i="10"/>
  <c r="K14" i="10" s="1"/>
  <c r="C15" i="10"/>
  <c r="K15" i="10" s="1"/>
  <c r="C16" i="10"/>
  <c r="K16" i="10" s="1"/>
  <c r="C17" i="10"/>
  <c r="K17" i="10" s="1"/>
  <c r="C18" i="10"/>
  <c r="K18" i="10" s="1"/>
  <c r="C19" i="10"/>
  <c r="K19" i="10" s="1"/>
  <c r="C20" i="10"/>
  <c r="K20" i="10" s="1"/>
  <c r="C21" i="10"/>
  <c r="K21" i="10" s="1"/>
  <c r="C22" i="10"/>
  <c r="K22" i="10" s="1"/>
  <c r="C23" i="10"/>
  <c r="K23" i="10" s="1"/>
  <c r="C24" i="10"/>
  <c r="K24" i="10" s="1"/>
  <c r="C25" i="10"/>
  <c r="K25" i="10" s="1"/>
  <c r="C26" i="10"/>
  <c r="K26" i="10" s="1"/>
  <c r="C27" i="10"/>
  <c r="K27" i="10" s="1"/>
  <c r="C28" i="10"/>
  <c r="K28" i="10" s="1"/>
  <c r="C29" i="10"/>
  <c r="K29" i="10" s="1"/>
  <c r="C30" i="10"/>
  <c r="K30" i="10" s="1"/>
  <c r="C31" i="10"/>
  <c r="K31" i="10" s="1"/>
  <c r="C32" i="10"/>
  <c r="K32" i="10" s="1"/>
  <c r="C33" i="10"/>
  <c r="K33" i="10" s="1"/>
  <c r="C34" i="10"/>
  <c r="K34" i="10" s="1"/>
  <c r="C35" i="10"/>
  <c r="K35" i="10" s="1"/>
  <c r="C36" i="10"/>
  <c r="K36" i="10" s="1"/>
  <c r="C2" i="10"/>
  <c r="K2" i="10" s="1"/>
  <c r="E22" i="10"/>
  <c r="L22" i="10" s="1"/>
  <c r="F22" i="10"/>
  <c r="G22" i="10"/>
  <c r="H22" i="10"/>
  <c r="E23" i="10"/>
  <c r="L23" i="10" s="1"/>
  <c r="F23" i="10"/>
  <c r="G23" i="10"/>
  <c r="H23" i="10"/>
  <c r="E24" i="10"/>
  <c r="L24" i="10" s="1"/>
  <c r="F24" i="10"/>
  <c r="G24" i="10"/>
  <c r="H24" i="10"/>
  <c r="E25" i="10"/>
  <c r="L25" i="10" s="1"/>
  <c r="F25" i="10"/>
  <c r="G25" i="10"/>
  <c r="H25" i="10"/>
  <c r="E26" i="10"/>
  <c r="L26" i="10" s="1"/>
  <c r="F26" i="10"/>
  <c r="G26" i="10"/>
  <c r="H26" i="10"/>
  <c r="E27" i="10"/>
  <c r="L27" i="10" s="1"/>
  <c r="F27" i="10"/>
  <c r="G27" i="10"/>
  <c r="H27" i="10"/>
  <c r="E28" i="10"/>
  <c r="L28" i="10" s="1"/>
  <c r="F28" i="10"/>
  <c r="G28" i="10"/>
  <c r="H28" i="10"/>
  <c r="E29" i="10"/>
  <c r="L29" i="10" s="1"/>
  <c r="F29" i="10"/>
  <c r="G29" i="10"/>
  <c r="H29" i="10"/>
  <c r="H36" i="10"/>
  <c r="H35" i="10"/>
  <c r="H34" i="10"/>
  <c r="H33" i="10"/>
  <c r="H32" i="10"/>
  <c r="H31" i="10"/>
  <c r="H30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H2" i="10"/>
  <c r="X2" i="4"/>
  <c r="W2" i="4"/>
  <c r="V2" i="4"/>
  <c r="L2" i="4"/>
  <c r="H2" i="4"/>
  <c r="E32" i="10"/>
  <c r="L32" i="10" s="1"/>
  <c r="F32" i="10"/>
  <c r="G32" i="10"/>
  <c r="E33" i="10"/>
  <c r="L33" i="10" s="1"/>
  <c r="F33" i="10"/>
  <c r="G33" i="10"/>
  <c r="E34" i="10"/>
  <c r="L34" i="10" s="1"/>
  <c r="F34" i="10"/>
  <c r="G34" i="10"/>
  <c r="E35" i="10"/>
  <c r="F35" i="10"/>
  <c r="G35" i="10"/>
  <c r="E36" i="10"/>
  <c r="L36" i="10" s="1"/>
  <c r="F36" i="10"/>
  <c r="G36" i="10"/>
  <c r="E30" i="10"/>
  <c r="L30" i="10" s="1"/>
  <c r="F30" i="10"/>
  <c r="G30" i="10"/>
  <c r="E31" i="10"/>
  <c r="L31" i="10" s="1"/>
  <c r="F31" i="10"/>
  <c r="G31" i="10"/>
  <c r="E12" i="10"/>
  <c r="L12" i="10" s="1"/>
  <c r="F12" i="10"/>
  <c r="G12" i="10"/>
  <c r="E13" i="10"/>
  <c r="L13" i="10" s="1"/>
  <c r="F13" i="10"/>
  <c r="G13" i="10"/>
  <c r="E14" i="10"/>
  <c r="L14" i="10" s="1"/>
  <c r="F14" i="10"/>
  <c r="G14" i="10"/>
  <c r="E15" i="10"/>
  <c r="L15" i="10" s="1"/>
  <c r="F15" i="10"/>
  <c r="G15" i="10"/>
  <c r="E16" i="10"/>
  <c r="L16" i="10" s="1"/>
  <c r="F16" i="10"/>
  <c r="G16" i="10"/>
  <c r="E17" i="10"/>
  <c r="L17" i="10" s="1"/>
  <c r="F17" i="10"/>
  <c r="G17" i="10"/>
  <c r="E18" i="10"/>
  <c r="L18" i="10" s="1"/>
  <c r="F18" i="10"/>
  <c r="G18" i="10"/>
  <c r="E19" i="10"/>
  <c r="L19" i="10" s="1"/>
  <c r="F19" i="10"/>
  <c r="G19" i="10"/>
  <c r="E20" i="10"/>
  <c r="L20" i="10" s="1"/>
  <c r="F20" i="10"/>
  <c r="G20" i="10"/>
  <c r="E21" i="10"/>
  <c r="L21" i="10" s="1"/>
  <c r="F21" i="10"/>
  <c r="G21" i="10"/>
  <c r="G11" i="10"/>
  <c r="F11" i="10"/>
  <c r="E11" i="10"/>
  <c r="L11" i="10" s="1"/>
  <c r="G10" i="10"/>
  <c r="F10" i="10"/>
  <c r="E10" i="10"/>
  <c r="L10" i="10" s="1"/>
  <c r="G9" i="10"/>
  <c r="F9" i="10"/>
  <c r="E9" i="10"/>
  <c r="L9" i="10" s="1"/>
  <c r="G8" i="10"/>
  <c r="F8" i="10"/>
  <c r="E8" i="10"/>
  <c r="L8" i="10" s="1"/>
  <c r="G7" i="10"/>
  <c r="F7" i="10"/>
  <c r="G2" i="10"/>
  <c r="G3" i="10"/>
  <c r="G4" i="10"/>
  <c r="G5" i="10"/>
  <c r="G6" i="10"/>
  <c r="F3" i="10"/>
  <c r="F4" i="10"/>
  <c r="F5" i="10"/>
  <c r="F6" i="10"/>
  <c r="F2" i="10"/>
  <c r="E3" i="10"/>
  <c r="L3" i="10" s="1"/>
  <c r="E4" i="10"/>
  <c r="L4" i="10" s="1"/>
  <c r="E5" i="10"/>
  <c r="L5" i="10" s="1"/>
  <c r="E6" i="10"/>
  <c r="L6" i="10" s="1"/>
  <c r="E2" i="10"/>
  <c r="L2" i="10" s="1"/>
  <c r="C16" i="4"/>
  <c r="T2" i="4" s="1"/>
  <c r="C14" i="4"/>
  <c r="R2" i="4" s="1"/>
  <c r="C12" i="4"/>
  <c r="P2" i="4" s="1"/>
  <c r="C10" i="4"/>
  <c r="N2" i="4" s="1"/>
  <c r="D12" i="4" l="1"/>
  <c r="D13" i="4"/>
  <c r="D14" i="4"/>
  <c r="D15" i="4"/>
  <c r="D16" i="4"/>
  <c r="D11" i="4"/>
  <c r="C17" i="4"/>
  <c r="U2" i="4" s="1"/>
  <c r="D10" i="4"/>
  <c r="R32" i="10" a="1"/>
  <c r="R32" i="10" s="1"/>
  <c r="T32" i="10" s="1"/>
  <c r="R19" i="10" a="1"/>
  <c r="R19" i="10" s="1"/>
  <c r="S19" i="10" s="1"/>
  <c r="R30" i="10" a="1"/>
  <c r="R30" i="10" s="1"/>
  <c r="Q30" i="10" s="1"/>
  <c r="R31" i="10" a="1"/>
  <c r="R31" i="10" s="1"/>
  <c r="R24" i="10" a="1"/>
  <c r="R24" i="10" s="1"/>
  <c r="R36" i="10" a="1"/>
  <c r="R36" i="10" s="1"/>
  <c r="R22" i="10" a="1"/>
  <c r="R22" i="10" s="1"/>
  <c r="R16" i="10" a="1"/>
  <c r="R16" i="10" s="1"/>
  <c r="R35" i="10" a="1"/>
  <c r="R35" i="10" s="1"/>
  <c r="R28" i="10" a="1"/>
  <c r="R28" i="10" s="1"/>
  <c r="R15" i="10" a="1"/>
  <c r="R15" i="10" s="1"/>
  <c r="R9" i="10" a="1"/>
  <c r="R9" i="10" s="1"/>
  <c r="R34" i="10" a="1"/>
  <c r="R34" i="10" s="1"/>
  <c r="R27" i="10" a="1"/>
  <c r="R27" i="10" s="1"/>
  <c r="R21" i="10" a="1"/>
  <c r="R21" i="10" s="1"/>
  <c r="R14" i="10" a="1"/>
  <c r="R14" i="10" s="1"/>
  <c r="R8" i="10" a="1"/>
  <c r="R8" i="10" s="1"/>
  <c r="R33" i="10" a="1"/>
  <c r="R33" i="10" s="1"/>
  <c r="R26" i="10" a="1"/>
  <c r="R26" i="10" s="1"/>
  <c r="R20" i="10" a="1"/>
  <c r="R20" i="10" s="1"/>
  <c r="R7" i="10" a="1"/>
  <c r="R7" i="10" s="1"/>
  <c r="R13" i="10" a="1"/>
  <c r="R13" i="10" s="1"/>
  <c r="R6" i="10" a="1"/>
  <c r="R6" i="10" s="1"/>
  <c r="R18" i="10" a="1"/>
  <c r="R18" i="10" s="1"/>
  <c r="R12" i="10" a="1"/>
  <c r="R12" i="10" s="1"/>
  <c r="R5" i="10" a="1"/>
  <c r="R5" i="10" s="1"/>
  <c r="R25" i="10" a="1"/>
  <c r="R25" i="10" s="1"/>
  <c r="R11" i="10" a="1"/>
  <c r="R11" i="10" s="1"/>
  <c r="R2" i="10" a="1"/>
  <c r="R2" i="10" s="1"/>
  <c r="R23" i="10" a="1"/>
  <c r="R23" i="10" s="1"/>
  <c r="R17" i="10" a="1"/>
  <c r="R17" i="10" s="1"/>
  <c r="R10" i="10" a="1"/>
  <c r="R10" i="10" s="1"/>
  <c r="R4" i="10" a="1"/>
  <c r="R4" i="10" s="1"/>
  <c r="R29" i="10" a="1"/>
  <c r="R29" i="10" s="1"/>
  <c r="R3" i="10" a="1"/>
  <c r="R3" i="10" s="1"/>
  <c r="P21" i="10"/>
  <c r="A1" i="2"/>
  <c r="I29" i="10"/>
  <c r="I21" i="10"/>
  <c r="I14" i="10"/>
  <c r="I4" i="10"/>
  <c r="I33" i="10"/>
  <c r="I28" i="10"/>
  <c r="I22" i="10"/>
  <c r="I20" i="10"/>
  <c r="I12" i="10"/>
  <c r="I10" i="10"/>
  <c r="I36" i="10"/>
  <c r="I30" i="10"/>
  <c r="I25" i="10"/>
  <c r="I17" i="10"/>
  <c r="I15" i="10"/>
  <c r="I7" i="10"/>
  <c r="I5" i="10"/>
  <c r="I34" i="10"/>
  <c r="I24" i="10"/>
  <c r="I11" i="10"/>
  <c r="I2" i="10"/>
  <c r="I32" i="10"/>
  <c r="I26" i="10"/>
  <c r="I19" i="10"/>
  <c r="I16" i="10"/>
  <c r="I9" i="10"/>
  <c r="I6" i="10"/>
  <c r="I35" i="10"/>
  <c r="I31" i="10"/>
  <c r="I27" i="10"/>
  <c r="I23" i="10"/>
  <c r="I18" i="10"/>
  <c r="I13" i="10"/>
  <c r="I8" i="10"/>
  <c r="I3" i="10"/>
  <c r="A1" i="9"/>
  <c r="U32" i="10" l="1"/>
  <c r="T19" i="10"/>
  <c r="Q32" i="10"/>
  <c r="S32" i="10"/>
  <c r="Q19" i="10"/>
  <c r="U19" i="10"/>
  <c r="T30" i="10"/>
  <c r="S30" i="10"/>
  <c r="U30" i="10"/>
  <c r="Q29" i="10"/>
  <c r="U29" i="10"/>
  <c r="S29" i="10"/>
  <c r="T29" i="10"/>
  <c r="Q12" i="10"/>
  <c r="S12" i="10"/>
  <c r="T12" i="10"/>
  <c r="U12" i="10"/>
  <c r="S10" i="10"/>
  <c r="Q10" i="10"/>
  <c r="T10" i="10"/>
  <c r="U10" i="10"/>
  <c r="S18" i="10"/>
  <c r="T18" i="10"/>
  <c r="Q18" i="10"/>
  <c r="U18" i="10"/>
  <c r="T26" i="10"/>
  <c r="Q26" i="10"/>
  <c r="U26" i="10"/>
  <c r="S26" i="10"/>
  <c r="Q36" i="10"/>
  <c r="U36" i="10"/>
  <c r="S36" i="10"/>
  <c r="T36" i="10"/>
  <c r="U7" i="10"/>
  <c r="S7" i="10"/>
  <c r="Q7" i="10"/>
  <c r="T7" i="10"/>
  <c r="S34" i="10"/>
  <c r="T34" i="10"/>
  <c r="Q34" i="10"/>
  <c r="U34" i="10"/>
  <c r="T17" i="10"/>
  <c r="Q17" i="10"/>
  <c r="U17" i="10"/>
  <c r="S17" i="10"/>
  <c r="T33" i="10"/>
  <c r="Q33" i="10"/>
  <c r="U33" i="10"/>
  <c r="S33" i="10"/>
  <c r="T24" i="10"/>
  <c r="Q24" i="10"/>
  <c r="U24" i="10"/>
  <c r="S24" i="10"/>
  <c r="U4" i="10"/>
  <c r="S4" i="10"/>
  <c r="T4" i="10"/>
  <c r="Q4" i="10"/>
  <c r="Q22" i="10"/>
  <c r="U22" i="10"/>
  <c r="S22" i="10"/>
  <c r="T22" i="10"/>
  <c r="T23" i="10"/>
  <c r="Q23" i="10"/>
  <c r="U23" i="10"/>
  <c r="S23" i="10"/>
  <c r="T9" i="10"/>
  <c r="U9" i="10"/>
  <c r="S9" i="10"/>
  <c r="Q9" i="10"/>
  <c r="Q31" i="10"/>
  <c r="U31" i="10"/>
  <c r="S31" i="10"/>
  <c r="T31" i="10"/>
  <c r="Q20" i="10"/>
  <c r="U20" i="10"/>
  <c r="S20" i="10"/>
  <c r="T20" i="10"/>
  <c r="U2" i="10"/>
  <c r="Q2" i="10"/>
  <c r="S2" i="10"/>
  <c r="T2" i="10"/>
  <c r="T8" i="10"/>
  <c r="U8" i="10"/>
  <c r="S8" i="10"/>
  <c r="Q8" i="10"/>
  <c r="T15" i="10"/>
  <c r="Q15" i="10"/>
  <c r="U15" i="10"/>
  <c r="S15" i="10"/>
  <c r="U6" i="10"/>
  <c r="S6" i="10"/>
  <c r="Q6" i="10"/>
  <c r="T6" i="10"/>
  <c r="Q14" i="10"/>
  <c r="U14" i="10"/>
  <c r="S14" i="10"/>
  <c r="T14" i="10"/>
  <c r="Q28" i="10"/>
  <c r="S28" i="10"/>
  <c r="T28" i="10"/>
  <c r="U28" i="10"/>
  <c r="Q11" i="10"/>
  <c r="S11" i="10"/>
  <c r="T11" i="10"/>
  <c r="U11" i="10"/>
  <c r="S3" i="10"/>
  <c r="T3" i="10"/>
  <c r="Q3" i="10"/>
  <c r="U3" i="10"/>
  <c r="T25" i="10"/>
  <c r="Q25" i="10"/>
  <c r="U25" i="10"/>
  <c r="S25" i="10"/>
  <c r="U13" i="10"/>
  <c r="Q13" i="10"/>
  <c r="S13" i="10"/>
  <c r="T13" i="10"/>
  <c r="Q21" i="10"/>
  <c r="U21" i="10"/>
  <c r="S21" i="10"/>
  <c r="T21" i="10"/>
  <c r="S35" i="10"/>
  <c r="T35" i="10"/>
  <c r="Q35" i="10"/>
  <c r="U35" i="10"/>
  <c r="U5" i="10"/>
  <c r="S5" i="10"/>
  <c r="Q5" i="10"/>
  <c r="T5" i="10"/>
  <c r="S27" i="10"/>
  <c r="T27" i="10"/>
  <c r="Q27" i="10"/>
  <c r="U27" i="10"/>
  <c r="T16" i="10"/>
  <c r="Q16" i="10"/>
  <c r="U16" i="10"/>
  <c r="S16" i="10"/>
  <c r="D17" i="4"/>
</calcChain>
</file>

<file path=xl/sharedStrings.xml><?xml version="1.0" encoding="utf-8"?>
<sst xmlns="http://schemas.openxmlformats.org/spreadsheetml/2006/main" count="271" uniqueCount="147">
  <si>
    <t>ランク</t>
    <phoneticPr fontId="1"/>
  </si>
  <si>
    <t>学年</t>
    <rPh sb="0" eb="2">
      <t>ガクネン</t>
    </rPh>
    <phoneticPr fontId="1"/>
  </si>
  <si>
    <t>参加料集計表</t>
    <rPh sb="0" eb="3">
      <t>サンカリョウ</t>
    </rPh>
    <rPh sb="3" eb="6">
      <t>シュウケイヒョウ</t>
    </rPh>
    <phoneticPr fontId="2"/>
  </si>
  <si>
    <t>男子</t>
    <rPh sb="0" eb="2">
      <t>ダンシ</t>
    </rPh>
    <phoneticPr fontId="2"/>
  </si>
  <si>
    <t>シングルス</t>
    <phoneticPr fontId="2"/>
  </si>
  <si>
    <t>人数</t>
    <rPh sb="0" eb="2">
      <t>ニンズウ</t>
    </rPh>
    <phoneticPr fontId="2"/>
  </si>
  <si>
    <t>男女別</t>
    <rPh sb="0" eb="3">
      <t>ダンジョベツ</t>
    </rPh>
    <phoneticPr fontId="2"/>
  </si>
  <si>
    <t>女子</t>
    <rPh sb="0" eb="2">
      <t>ジョシ</t>
    </rPh>
    <phoneticPr fontId="2"/>
  </si>
  <si>
    <t>合計</t>
    <rPh sb="0" eb="2">
      <t>ゴウケイ</t>
    </rPh>
    <phoneticPr fontId="2"/>
  </si>
  <si>
    <t>金　　額</t>
    <rPh sb="0" eb="1">
      <t>キン</t>
    </rPh>
    <rPh sb="3" eb="4">
      <t>ガク</t>
    </rPh>
    <phoneticPr fontId="2"/>
  </si>
  <si>
    <t>チーム名</t>
    <rPh sb="3" eb="4">
      <t>メイ</t>
    </rPh>
    <phoneticPr fontId="2"/>
  </si>
  <si>
    <t>３年生以下</t>
    <phoneticPr fontId="1"/>
  </si>
  <si>
    <t>２年生以下</t>
    <phoneticPr fontId="2"/>
  </si>
  <si>
    <t>１年生以下</t>
    <phoneticPr fontId="2"/>
  </si>
  <si>
    <t>１年生以下</t>
    <phoneticPr fontId="2"/>
  </si>
  <si>
    <t>氏　　名</t>
    <rPh sb="0" eb="1">
      <t>し</t>
    </rPh>
    <rPh sb="3" eb="4">
      <t>めい</t>
    </rPh>
    <phoneticPr fontId="7" type="Hiragana"/>
  </si>
  <si>
    <t>ふりがな</t>
    <phoneticPr fontId="7" type="Hiragana"/>
  </si>
  <si>
    <t>協会登録番号</t>
    <rPh sb="0" eb="2">
      <t>きょうかい</t>
    </rPh>
    <rPh sb="2" eb="4">
      <t>とうろく</t>
    </rPh>
    <rPh sb="4" eb="6">
      <t>ばんごう</t>
    </rPh>
    <phoneticPr fontId="7" type="Hiragana"/>
  </si>
  <si>
    <t>性別</t>
    <rPh sb="0" eb="2">
      <t>セイベツ</t>
    </rPh>
    <phoneticPr fontId="1"/>
  </si>
  <si>
    <t>男</t>
    <rPh sb="0" eb="1">
      <t>おとこ</t>
    </rPh>
    <phoneticPr fontId="7" type="Hiragana"/>
  </si>
  <si>
    <t>女</t>
    <rPh sb="0" eb="1">
      <t>おんな</t>
    </rPh>
    <phoneticPr fontId="7" type="Hiragana"/>
  </si>
  <si>
    <t>ランク</t>
    <phoneticPr fontId="1"/>
  </si>
  <si>
    <t>　３年生以下　　男子シングルスの部</t>
    <phoneticPr fontId="1"/>
  </si>
  <si>
    <t>　３年生以下　　女子シングルスの部</t>
    <rPh sb="8" eb="9">
      <t>オンナ</t>
    </rPh>
    <phoneticPr fontId="1"/>
  </si>
  <si>
    <t>　２年生以下　　男子シングルスの部</t>
    <phoneticPr fontId="1"/>
  </si>
  <si>
    <t>　２年生以下　　女子シングルスの部</t>
    <rPh sb="8" eb="9">
      <t>オンナ</t>
    </rPh>
    <phoneticPr fontId="1"/>
  </si>
  <si>
    <t>　１年生以下　　女子シングルスの部</t>
    <rPh sb="8" eb="9">
      <t>オンナ</t>
    </rPh>
    <phoneticPr fontId="1"/>
  </si>
  <si>
    <t>男子・女子</t>
    <rPh sb="0" eb="2">
      <t>ダンシ</t>
    </rPh>
    <rPh sb="3" eb="5">
      <t>ジョシ</t>
    </rPh>
    <phoneticPr fontId="2"/>
  </si>
  <si>
    <t>　１年生以下　　男子シングルスの部</t>
    <phoneticPr fontId="1"/>
  </si>
  <si>
    <t>　未就学児　　シングルスの部</t>
    <rPh sb="1" eb="4">
      <t>ミシュウガク</t>
    </rPh>
    <phoneticPr fontId="1"/>
  </si>
  <si>
    <t>連絡先(携帯)</t>
    <rPh sb="0" eb="3">
      <t>レンラクサキ</t>
    </rPh>
    <rPh sb="4" eb="6">
      <t>ケイタイ</t>
    </rPh>
    <phoneticPr fontId="2"/>
  </si>
  <si>
    <t>申込責任者</t>
    <rPh sb="0" eb="1">
      <t>サル</t>
    </rPh>
    <rPh sb="1" eb="2">
      <t>コミ</t>
    </rPh>
    <rPh sb="2" eb="5">
      <t>セキニンシャ</t>
    </rPh>
    <phoneticPr fontId="2"/>
  </si>
  <si>
    <t>住所</t>
    <rPh sb="0" eb="1">
      <t>ジュウ</t>
    </rPh>
    <rPh sb="1" eb="2">
      <t>ショ</t>
    </rPh>
    <phoneticPr fontId="2"/>
  </si>
  <si>
    <t>未就学児</t>
    <rPh sb="0" eb="3">
      <t>ミシュウガク</t>
    </rPh>
    <rPh sb="3" eb="4">
      <t>ジ</t>
    </rPh>
    <phoneticPr fontId="2"/>
  </si>
  <si>
    <t>名前</t>
    <rPh sb="0" eb="2">
      <t>ナマエ</t>
    </rPh>
    <phoneticPr fontId="2"/>
  </si>
  <si>
    <t>次年度以降登録見込み</t>
    <rPh sb="0" eb="5">
      <t>じねんどいこう</t>
    </rPh>
    <rPh sb="5" eb="9">
      <t>とうろくみこ</t>
    </rPh>
    <phoneticPr fontId="7" type="Hiragana"/>
  </si>
  <si>
    <t>所属</t>
  </si>
  <si>
    <t>性別</t>
  </si>
  <si>
    <t>氏名</t>
  </si>
  <si>
    <t>ふりがな</t>
  </si>
  <si>
    <t>チーム略称</t>
    <rPh sb="3" eb="5">
      <t>リャクショウ</t>
    </rPh>
    <phoneticPr fontId="2"/>
  </si>
  <si>
    <t>学年</t>
    <rPh sb="0" eb="2">
      <t>ガクネン</t>
    </rPh>
    <phoneticPr fontId="10"/>
  </si>
  <si>
    <t>ランク</t>
    <phoneticPr fontId="10"/>
  </si>
  <si>
    <t>種目</t>
    <rPh sb="0" eb="2">
      <t>シュモク</t>
    </rPh>
    <phoneticPr fontId="10"/>
  </si>
  <si>
    <t>所属略</t>
    <rPh sb="2" eb="3">
      <t>リャク</t>
    </rPh>
    <phoneticPr fontId="10"/>
  </si>
  <si>
    <t>合計</t>
    <rPh sb="0" eb="2">
      <t>ゴウケイ</t>
    </rPh>
    <phoneticPr fontId="2"/>
  </si>
  <si>
    <t>３年生以下2</t>
  </si>
  <si>
    <t>２年生以下3</t>
  </si>
  <si>
    <t>１年生以下4</t>
  </si>
  <si>
    <t>チーム都道府県</t>
    <rPh sb="3" eb="7">
      <t>トドウフケン</t>
    </rPh>
    <phoneticPr fontId="2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</si>
  <si>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</si>
  <si>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</si>
  <si>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</si>
  <si>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</si>
  <si>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</si>
  <si>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</si>
  <si>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</si>
  <si>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</si>
  <si>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</si>
  <si>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</si>
  <si>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</si>
  <si>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</si>
  <si>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</si>
  <si>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</si>
  <si>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</si>
  <si>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</si>
  <si>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</si>
  <si>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</si>
  <si>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</si>
  <si>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</si>
  <si>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静岡県</t>
  </si>
  <si>
    <t>愛知県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</si>
  <si>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</si>
  <si>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</si>
  <si>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</si>
  <si>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</si>
  <si>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</si>
  <si>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</si>
  <si>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</si>
  <si>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</si>
  <si>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</si>
  <si>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</si>
  <si>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</si>
  <si>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</si>
  <si>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</si>
  <si>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</si>
  <si>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</si>
  <si>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</si>
  <si>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</si>
  <si>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</si>
  <si>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</si>
  <si>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</si>
  <si>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</si>
  <si>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</si>
  <si>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</si>
  <si>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G</t>
    <phoneticPr fontId="2"/>
  </si>
  <si>
    <t>S</t>
    <phoneticPr fontId="2"/>
  </si>
  <si>
    <t>A</t>
    <phoneticPr fontId="2"/>
  </si>
  <si>
    <t>K</t>
    <phoneticPr fontId="2"/>
  </si>
  <si>
    <t>O</t>
    <phoneticPr fontId="2"/>
  </si>
  <si>
    <t>H</t>
    <phoneticPr fontId="2"/>
  </si>
  <si>
    <t>N</t>
    <phoneticPr fontId="2"/>
  </si>
  <si>
    <t>W</t>
    <phoneticPr fontId="2"/>
  </si>
  <si>
    <t>チーム都道府県</t>
    <phoneticPr fontId="2"/>
  </si>
  <si>
    <t>県</t>
    <rPh sb="0" eb="1">
      <t>ケン</t>
    </rPh>
    <phoneticPr fontId="10"/>
  </si>
  <si>
    <t>都道府県</t>
    <rPh sb="0" eb="4">
      <t>トドウフケン</t>
    </rPh>
    <phoneticPr fontId="2"/>
  </si>
  <si>
    <t>申込責任者</t>
    <rPh sb="0" eb="2">
      <t>モウシコミ</t>
    </rPh>
    <rPh sb="2" eb="5">
      <t>セキニンシャ</t>
    </rPh>
    <phoneticPr fontId="2"/>
  </si>
  <si>
    <t>三重県</t>
    <phoneticPr fontId="2"/>
  </si>
  <si>
    <t>岐阜県</t>
    <phoneticPr fontId="2"/>
  </si>
  <si>
    <t>M</t>
    <phoneticPr fontId="2"/>
  </si>
  <si>
    <r>
      <rPr>
        <sz val="14"/>
        <color rgb="FFFF0000"/>
        <rFont val="Segoe UI Emoji"/>
        <family val="2"/>
      </rPr>
      <t>👈</t>
    </r>
    <r>
      <rPr>
        <sz val="14"/>
        <color rgb="FFFF0000"/>
        <rFont val="Meiryo UI"/>
        <family val="3"/>
        <charset val="128"/>
      </rPr>
      <t>なるべく短めでお願いします。</t>
    </r>
    <rPh sb="6" eb="7">
      <t>ミジカ</t>
    </rPh>
    <rPh sb="10" eb="11">
      <t>ネガ</t>
    </rPh>
    <phoneticPr fontId="2"/>
  </si>
  <si>
    <t>種目</t>
    <rPh sb="0" eb="2">
      <t>シュモク</t>
    </rPh>
    <phoneticPr fontId="10"/>
  </si>
  <si>
    <r>
      <rPr>
        <sz val="12"/>
        <color theme="1"/>
        <rFont val="Meiryo UI"/>
        <family val="3"/>
        <charset val="128"/>
      </rPr>
      <t>生年月日</t>
    </r>
    <r>
      <rPr>
        <sz val="8"/>
        <color theme="1"/>
        <rFont val="Meiryo UI"/>
        <family val="3"/>
        <charset val="128"/>
      </rPr>
      <t xml:space="preserve">
2019/○/●</t>
    </r>
    <rPh sb="0" eb="2">
      <t>セイネン</t>
    </rPh>
    <rPh sb="2" eb="4">
      <t>ガッピ</t>
    </rPh>
    <phoneticPr fontId="1"/>
  </si>
  <si>
    <t>　　(全角6文字以内で)</t>
    <phoneticPr fontId="2"/>
  </si>
  <si>
    <t>T</t>
    <phoneticPr fontId="2"/>
  </si>
  <si>
    <t>OK</t>
    <phoneticPr fontId="2"/>
  </si>
  <si>
    <t>SM</t>
    <phoneticPr fontId="2"/>
  </si>
  <si>
    <t>HS</t>
    <phoneticPr fontId="2"/>
  </si>
  <si>
    <t>Y</t>
    <phoneticPr fontId="2"/>
  </si>
  <si>
    <t>TI</t>
    <phoneticPr fontId="2"/>
  </si>
  <si>
    <t>HD</t>
    <phoneticPr fontId="2"/>
  </si>
  <si>
    <t>３年生以下男子</t>
    <phoneticPr fontId="10"/>
  </si>
  <si>
    <t>３年生以下女子</t>
    <phoneticPr fontId="10"/>
  </si>
  <si>
    <t>２年生以下男子</t>
    <phoneticPr fontId="10"/>
  </si>
  <si>
    <t>２年生以下女子</t>
    <phoneticPr fontId="10"/>
  </si>
  <si>
    <t>１年生以下男子</t>
  </si>
  <si>
    <t>１年生以下女子</t>
  </si>
  <si>
    <t>未就学児</t>
    <phoneticPr fontId="10"/>
  </si>
  <si>
    <t>3BS</t>
  </si>
  <si>
    <t>3BS</t>
    <phoneticPr fontId="10"/>
  </si>
  <si>
    <t>3GS</t>
  </si>
  <si>
    <t>3GS</t>
    <phoneticPr fontId="10"/>
  </si>
  <si>
    <t>1BS</t>
  </si>
  <si>
    <t>2BS</t>
  </si>
  <si>
    <t>1GS</t>
  </si>
  <si>
    <t>2GS</t>
  </si>
  <si>
    <t>XS</t>
    <phoneticPr fontId="10"/>
  </si>
  <si>
    <t>※大会運営委員協力者1</t>
    <rPh sb="1" eb="3">
      <t>タイカイ</t>
    </rPh>
    <rPh sb="3" eb="5">
      <t>ウンエイ</t>
    </rPh>
    <rPh sb="5" eb="7">
      <t>イイン</t>
    </rPh>
    <rPh sb="7" eb="10">
      <t>キョウリョクシャ</t>
    </rPh>
    <phoneticPr fontId="2"/>
  </si>
  <si>
    <t>2</t>
    <phoneticPr fontId="2"/>
  </si>
  <si>
    <t>3</t>
    <phoneticPr fontId="2"/>
  </si>
  <si>
    <t>※主審等協力者1</t>
    <rPh sb="1" eb="4">
      <t>シュシンナド</t>
    </rPh>
    <rPh sb="4" eb="7">
      <t>キョウリョクシャ</t>
    </rPh>
    <phoneticPr fontId="2"/>
  </si>
  <si>
    <t>22</t>
    <phoneticPr fontId="2"/>
  </si>
  <si>
    <t>32</t>
    <phoneticPr fontId="2"/>
  </si>
  <si>
    <t>4</t>
    <phoneticPr fontId="2"/>
  </si>
  <si>
    <t>5</t>
    <phoneticPr fontId="2"/>
  </si>
  <si>
    <t>※大会運営委員（県内チームのみ・主審の可否）</t>
    <rPh sb="1" eb="3">
      <t>タイカイ</t>
    </rPh>
    <rPh sb="3" eb="5">
      <t>ウンエイ</t>
    </rPh>
    <rPh sb="5" eb="7">
      <t>イイン</t>
    </rPh>
    <rPh sb="8" eb="10">
      <t>ケンナイ</t>
    </rPh>
    <rPh sb="16" eb="18">
      <t>シュシン</t>
    </rPh>
    <rPh sb="19" eb="21">
      <t>カヒ</t>
    </rPh>
    <phoneticPr fontId="2"/>
  </si>
  <si>
    <t>※小学生主審（４年生以上、県内可能な限り、県外１名以内）</t>
    <rPh sb="1" eb="4">
      <t>ショウガクセイ</t>
    </rPh>
    <rPh sb="4" eb="6">
      <t>シュシン</t>
    </rPh>
    <rPh sb="8" eb="12">
      <t>ネンセイイジョウ</t>
    </rPh>
    <rPh sb="13" eb="15">
      <t>ケンナイ</t>
    </rPh>
    <rPh sb="15" eb="17">
      <t>カノウ</t>
    </rPh>
    <rPh sb="18" eb="19">
      <t>カギ</t>
    </rPh>
    <rPh sb="21" eb="23">
      <t>ケンガイ</t>
    </rPh>
    <rPh sb="24" eb="25">
      <t>メイ</t>
    </rPh>
    <rPh sb="25" eb="27">
      <t>イナイ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</si>
</sst>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#&quot; 名&quot;"/>
    <numFmt numFmtId="178" formatCode="yyyy/m/d;@"/>
  </numFmts>
  <fonts count="2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11"/>
      <color indexed="12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1"/>
      <color rgb="FF3F3F3F"/>
      <name val="Meiryo UI"/>
      <family val="3"/>
      <charset val="128"/>
    </font>
    <font>
      <b/>
      <sz val="11"/>
      <name val="Meiryo UI"/>
      <family val="3"/>
      <charset val="128"/>
    </font>
    <font>
      <sz val="12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9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8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4"/>
      <color rgb="FFFF0000"/>
      <name val="Meiryo UI"/>
      <family val="3"/>
      <charset val="128"/>
    </font>
    <font>
      <sz val="14"/>
      <color rgb="FFFF0000"/>
      <name val="Meiryo UI"/>
      <family val="2"/>
      <charset val="128"/>
    </font>
    <font>
      <sz val="14"/>
      <color rgb="FFFF0000"/>
      <name val="Segoe UI Emoj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38" fontId="9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</cellStyleXfs>
  <cellXfs count="54">
    <xf numFmtId="0" fontId="0" fillId="0" borderId="0" xfId="0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177" fontId="12" fillId="0" borderId="0" xfId="0" applyNumberFormat="1" applyFont="1">
      <alignment vertical="center"/>
    </xf>
    <xf numFmtId="0" fontId="12" fillId="0" borderId="5" xfId="0" applyFont="1" applyBorder="1">
      <alignment vertical="center"/>
    </xf>
    <xf numFmtId="0" fontId="14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176" fontId="12" fillId="0" borderId="0" xfId="2" applyNumberFormat="1" applyFont="1">
      <alignment vertical="center"/>
    </xf>
    <xf numFmtId="176" fontId="12" fillId="0" borderId="1" xfId="2" applyNumberFormat="1" applyFont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176" fontId="12" fillId="0" borderId="1" xfId="2" applyNumberFormat="1" applyFont="1" applyBorder="1" applyAlignment="1">
      <alignment vertical="center"/>
    </xf>
    <xf numFmtId="0" fontId="12" fillId="0" borderId="2" xfId="0" applyFont="1" applyBorder="1">
      <alignment vertical="center"/>
    </xf>
    <xf numFmtId="177" fontId="13" fillId="0" borderId="1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wrapText="1"/>
    </xf>
    <xf numFmtId="49" fontId="12" fillId="0" borderId="0" xfId="0" applyNumberFormat="1" applyFont="1" applyAlignment="1"/>
    <xf numFmtId="49" fontId="12" fillId="0" borderId="0" xfId="0" applyNumberFormat="1" applyFont="1">
      <alignment vertical="center"/>
    </xf>
    <xf numFmtId="49" fontId="18" fillId="0" borderId="1" xfId="0" applyNumberFormat="1" applyFont="1" applyBorder="1" applyAlignment="1">
      <alignment horizontal="center" vertical="center" shrinkToFi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 shrinkToFit="1"/>
    </xf>
    <xf numFmtId="49" fontId="12" fillId="0" borderId="1" xfId="0" applyNumberFormat="1" applyFont="1" applyBorder="1" applyAlignment="1">
      <alignment horizontal="center" vertical="center"/>
    </xf>
    <xf numFmtId="49" fontId="11" fillId="2" borderId="1" xfId="0" applyNumberFormat="1" applyFont="1" applyFill="1" applyBorder="1">
      <alignment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12" fillId="0" borderId="0" xfId="0" applyNumberFormat="1" applyFont="1" applyAlignment="1">
      <alignment horizontal="center"/>
    </xf>
    <xf numFmtId="0" fontId="16" fillId="0" borderId="0" xfId="0" applyFont="1" applyAlignment="1">
      <alignment wrapText="1"/>
    </xf>
    <xf numFmtId="0" fontId="12" fillId="0" borderId="0" xfId="0" applyFont="1" applyAlignment="1"/>
    <xf numFmtId="49" fontId="20" fillId="0" borderId="1" xfId="0" applyNumberFormat="1" applyFont="1" applyBorder="1" applyAlignment="1">
      <alignment horizontal="center" vertical="center" wrapText="1" shrinkToFit="1"/>
    </xf>
    <xf numFmtId="0" fontId="12" fillId="0" borderId="0" xfId="0" applyFont="1" applyAlignment="1">
      <alignment horizontal="center"/>
    </xf>
    <xf numFmtId="0" fontId="23" fillId="0" borderId="0" xfId="0" applyFont="1" applyAlignment="1"/>
    <xf numFmtId="0" fontId="22" fillId="0" borderId="0" xfId="0" applyFont="1" applyAlignment="1">
      <alignment vertical="top"/>
    </xf>
    <xf numFmtId="0" fontId="22" fillId="0" borderId="0" xfId="0" applyFont="1" applyAlignment="1"/>
    <xf numFmtId="176" fontId="12" fillId="0" borderId="1" xfId="2" applyNumberFormat="1" applyFont="1" applyFill="1" applyBorder="1" applyAlignment="1">
      <alignment vertical="center"/>
    </xf>
    <xf numFmtId="49" fontId="20" fillId="2" borderId="1" xfId="0" applyNumberFormat="1" applyFont="1" applyFill="1" applyBorder="1" applyAlignment="1">
      <alignment vertical="center" shrinkToFit="1"/>
    </xf>
    <xf numFmtId="14" fontId="21" fillId="2" borderId="1" xfId="0" applyNumberFormat="1" applyFont="1" applyFill="1" applyBorder="1">
      <alignment vertical="center"/>
    </xf>
    <xf numFmtId="178" fontId="21" fillId="2" borderId="1" xfId="0" applyNumberFormat="1" applyFont="1" applyFill="1" applyBorder="1">
      <alignment vertical="center"/>
    </xf>
    <xf numFmtId="0" fontId="12" fillId="2" borderId="1" xfId="0" applyFont="1" applyFill="1" applyBorder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shrinkToFit="1"/>
    </xf>
    <xf numFmtId="0" fontId="12" fillId="2" borderId="2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16" fillId="0" borderId="0" xfId="0" applyFont="1" applyAlignment="1">
      <alignment horizontal="center" vertical="center" wrapText="1"/>
    </xf>
    <xf numFmtId="49" fontId="17" fillId="0" borderId="3" xfId="0" applyNumberFormat="1" applyFont="1" applyBorder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15" fillId="0" borderId="3" xfId="0" applyNumberFormat="1" applyFont="1" applyBorder="1" applyAlignment="1">
      <alignment horizontal="left" vertical="center"/>
    </xf>
  </cellXfs>
  <cellStyles count="8">
    <cellStyle name="ハイパーリンク 2" xfId="1" xr:uid="{00000000-0005-0000-0000-000001000000}"/>
    <cellStyle name="桁区切り" xfId="2" builtinId="6"/>
    <cellStyle name="桁区切り 2" xfId="3" xr:uid="{00000000-0005-0000-0000-000003000000}"/>
    <cellStyle name="標準" xfId="0" builtinId="0"/>
    <cellStyle name="標準 2" xfId="4" xr:uid="{00000000-0005-0000-0000-000005000000}"/>
    <cellStyle name="標準 2 2" xfId="5" xr:uid="{00000000-0005-0000-0000-000006000000}"/>
    <cellStyle name="標準 3" xfId="6" xr:uid="{00000000-0005-0000-0000-000007000000}"/>
    <cellStyle name="標準 4" xfId="7" xr:uid="{00000000-0005-0000-0000-000008000000}"/>
  </cellStyles>
  <dxfs count="28">
    <dxf>
      <font>
        <color rgb="FFFF0000"/>
      </font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77" formatCode="#&quot; 名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name val="Meiryo UI"/>
        <family val="3"/>
        <charset val="128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F6E813-6FE5-49BF-89EA-9913DA1D0771}" name="テーブル1" displayName="テーブル1" ref="G1:AC2" totalsRowShown="0" headerRowDxfId="27" dataDxfId="26">
  <autoFilter ref="G1:AC2" xr:uid="{C1F6E813-6FE5-49BF-89EA-9913DA1D0771}"/>
  <tableColumns count="23">
    <tableColumn id="1" xr3:uid="{D9347D85-6365-4D6D-B8A3-4003BC460C36}" name="チーム名" dataDxfId="25">
      <calculatedColumnFormula>+B2</calculatedColumnFormula>
    </tableColumn>
    <tableColumn id="2" xr3:uid="{BD9E6AC5-035D-4507-BC62-81014230064D}" name="チーム略称" dataDxfId="24">
      <calculatedColumnFormula>+B3</calculatedColumnFormula>
    </tableColumn>
    <tableColumn id="18" xr3:uid="{C2ADD2EE-98A5-4B97-8A01-78EE0644FFDB}" name="チーム都道府県" dataDxfId="23">
      <calculatedColumnFormula>+B4</calculatedColumnFormula>
    </tableColumn>
    <tableColumn id="3" xr3:uid="{C4B08688-44DB-4816-A98D-97B0C0707B98}" name="都道府県" dataDxfId="22">
      <calculatedColumnFormula>+D4</calculatedColumnFormula>
    </tableColumn>
    <tableColumn id="4" xr3:uid="{3056A247-A6BE-4563-82D8-C5D8626C54FE}" name="申込責任者" dataDxfId="21">
      <calculatedColumnFormula>+B5</calculatedColumnFormula>
    </tableColumn>
    <tableColumn id="5" xr3:uid="{C1CDE4A4-FCD4-4D1D-B79A-3B11C41C7DFA}" name="連絡先(携帯)" dataDxfId="20">
      <calculatedColumnFormula>+B7</calculatedColumnFormula>
    </tableColumn>
    <tableColumn id="6" xr3:uid="{FC6D3028-5A22-488C-857A-E7B2CFFABB1F}" name="シングルス" dataDxfId="19"/>
    <tableColumn id="7" xr3:uid="{5632804C-E68C-4CD4-80C7-5AF49FB528CC}" name="３年生以下" dataDxfId="18">
      <calculatedColumnFormula>+C10</calculatedColumnFormula>
    </tableColumn>
    <tableColumn id="8" xr3:uid="{0BFC6F0A-32A3-4C8B-A695-B6695ED291A9}" name="３年生以下2" dataDxfId="17">
      <calculatedColumnFormula>+C11</calculatedColumnFormula>
    </tableColumn>
    <tableColumn id="9" xr3:uid="{1C0FDB12-B3A6-4947-BEF9-F1C4CB3802F9}" name="２年生以下" dataDxfId="16">
      <calculatedColumnFormula>+C12</calculatedColumnFormula>
    </tableColumn>
    <tableColumn id="10" xr3:uid="{F8DE765C-DA9B-4715-B78A-4783F0B5FC4F}" name="２年生以下3" dataDxfId="15">
      <calculatedColumnFormula>+C13</calculatedColumnFormula>
    </tableColumn>
    <tableColumn id="11" xr3:uid="{B24EECC1-A858-4CA1-9765-12CB11391EA8}" name="１年生以下" dataDxfId="14">
      <calculatedColumnFormula>+C14</calculatedColumnFormula>
    </tableColumn>
    <tableColumn id="12" xr3:uid="{C843985E-C7E6-4734-B25A-7CB8B54A176C}" name="１年生以下4" dataDxfId="13">
      <calculatedColumnFormula>+C15</calculatedColumnFormula>
    </tableColumn>
    <tableColumn id="13" xr3:uid="{7E6886A1-168C-45A4-8801-50F26523BC3A}" name="未就学児" dataDxfId="12">
      <calculatedColumnFormula>+C16</calculatedColumnFormula>
    </tableColumn>
    <tableColumn id="14" xr3:uid="{C21FEB53-872F-460F-BF84-890A1EF2163D}" name="合計" dataDxfId="11">
      <calculatedColumnFormula>+C17</calculatedColumnFormula>
    </tableColumn>
    <tableColumn id="15" xr3:uid="{4481C67D-E37C-4031-98B4-65B446349100}" name="※大会運営委員協力者1" dataDxfId="10">
      <calculatedColumnFormula>+B19</calculatedColumnFormula>
    </tableColumn>
    <tableColumn id="16" xr3:uid="{AD858F0B-0052-4DDB-8BA8-14F3AA3FD3C5}" name="2" dataDxfId="9">
      <calculatedColumnFormula>+#REF!</calculatedColumnFormula>
    </tableColumn>
    <tableColumn id="17" xr3:uid="{82F90E60-3B07-4F0C-9DF2-6DD4C9B343C0}" name="3" dataDxfId="8">
      <calculatedColumnFormula>+#REF!</calculatedColumnFormula>
    </tableColumn>
    <tableColumn id="19" xr3:uid="{E135A866-B79F-4DE6-BE0C-4D75F5043FFD}" name="※主審等協力者1" dataDxfId="7">
      <calculatedColumnFormula>+B21</calculatedColumnFormula>
    </tableColumn>
    <tableColumn id="20" xr3:uid="{C4DCA028-FE75-489F-80FB-D19086A069EA}" name="22" dataDxfId="6">
      <calculatedColumnFormula>+B22</calculatedColumnFormula>
    </tableColumn>
    <tableColumn id="21" xr3:uid="{C39CBD6E-227F-4744-AD1E-7070DD41F95B}" name="32" dataDxfId="5">
      <calculatedColumnFormula>+B23</calculatedColumnFormula>
    </tableColumn>
    <tableColumn id="22" xr3:uid="{C31F462F-BBB0-487F-A87F-769F4AD7744E}" name="4" dataDxfId="4">
      <calculatedColumnFormula>+B24</calculatedColumnFormula>
    </tableColumn>
    <tableColumn id="23" xr3:uid="{D84F62AB-E26F-4800-BB0D-C57EF52DCE41}" name="5" dataDxfId="3">
      <calculatedColumnFormula>+B25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52"/>
  <sheetViews>
    <sheetView tabSelected="1" view="pageBreakPreview" zoomScaleNormal="100" zoomScaleSheetLayoutView="100" workbookViewId="0">
      <selection activeCell="C16" sqref="C16"/>
    </sheetView>
  </sheetViews>
  <sheetFormatPr defaultColWidth="9" defaultRowHeight="15" x14ac:dyDescent="0.2"/>
  <cols>
    <col min="1" max="1" width="16.21875" style="2" customWidth="1"/>
    <col min="2" max="2" width="16" style="2" customWidth="1"/>
    <col min="3" max="3" width="14.21875" style="11" customWidth="1"/>
    <col min="4" max="4" width="16.77734375" style="2" customWidth="1"/>
    <col min="5" max="5" width="16" style="12" customWidth="1"/>
    <col min="6" max="6" width="9" style="2"/>
    <col min="7" max="7" width="8.21875" style="2" customWidth="1"/>
    <col min="8" max="26" width="7.6640625" style="2" customWidth="1"/>
    <col min="27" max="16384" width="9" style="2"/>
  </cols>
  <sheetData>
    <row r="1" spans="1:29" ht="25.2" customHeight="1" x14ac:dyDescent="0.2">
      <c r="A1" s="45" t="str">
        <f>+"第"&amp;E1&amp;"回三重県小学生オープンバドミントン大会(低学年の部)申込集計"</f>
        <v>第13回三重県小学生オープンバドミントン大会(低学年の部)申込集計</v>
      </c>
      <c r="B1" s="45"/>
      <c r="C1" s="45"/>
      <c r="D1" s="45"/>
      <c r="E1" s="1">
        <v>13</v>
      </c>
      <c r="G1" s="3" t="s">
        <v>10</v>
      </c>
      <c r="H1" s="3" t="s">
        <v>40</v>
      </c>
      <c r="I1" s="3" t="s">
        <v>103</v>
      </c>
      <c r="J1" s="4" t="s">
        <v>105</v>
      </c>
      <c r="K1" s="4" t="s">
        <v>106</v>
      </c>
      <c r="L1" s="4" t="s">
        <v>30</v>
      </c>
      <c r="M1" s="3" t="s">
        <v>4</v>
      </c>
      <c r="N1" s="5" t="s">
        <v>11</v>
      </c>
      <c r="O1" s="5" t="s">
        <v>46</v>
      </c>
      <c r="P1" s="5" t="s">
        <v>12</v>
      </c>
      <c r="Q1" s="5" t="s">
        <v>47</v>
      </c>
      <c r="R1" s="5" t="s">
        <v>13</v>
      </c>
      <c r="S1" s="5" t="s">
        <v>48</v>
      </c>
      <c r="T1" s="6" t="s">
        <v>33</v>
      </c>
      <c r="U1" s="2" t="s">
        <v>45</v>
      </c>
      <c r="V1" s="7" t="s">
        <v>137</v>
      </c>
      <c r="W1" s="7" t="s">
        <v>138</v>
      </c>
      <c r="X1" s="2" t="s">
        <v>139</v>
      </c>
      <c r="Y1" s="7" t="s">
        <v>140</v>
      </c>
      <c r="Z1" s="2" t="s">
        <v>141</v>
      </c>
      <c r="AA1" s="2" t="s">
        <v>142</v>
      </c>
      <c r="AB1" s="2" t="s">
        <v>143</v>
      </c>
      <c r="AC1" s="2" t="s">
        <v>144</v>
      </c>
    </row>
    <row r="2" spans="1:29" ht="25.2" customHeight="1" x14ac:dyDescent="0.2">
      <c r="A2" s="3" t="s">
        <v>10</v>
      </c>
      <c r="B2" s="46"/>
      <c r="C2" s="47"/>
      <c r="D2" s="48"/>
      <c r="E2" s="2"/>
      <c r="G2" s="2">
        <f>+B2</f>
        <v>0</v>
      </c>
      <c r="H2" s="2">
        <f>+B3</f>
        <v>0</v>
      </c>
      <c r="I2" s="2">
        <f>+B4</f>
        <v>0</v>
      </c>
      <c r="J2" s="2" t="str">
        <f>+D4</f>
        <v/>
      </c>
      <c r="K2" s="2">
        <f>+B5</f>
        <v>0</v>
      </c>
      <c r="L2" s="2">
        <f>+B7</f>
        <v>0</v>
      </c>
      <c r="N2" s="8">
        <f>+C10</f>
        <v>0</v>
      </c>
      <c r="O2" s="8">
        <f>+C11</f>
        <v>0</v>
      </c>
      <c r="P2" s="8">
        <f>+C12</f>
        <v>0</v>
      </c>
      <c r="Q2" s="8">
        <f>+C13</f>
        <v>0</v>
      </c>
      <c r="R2" s="8">
        <f>+C14</f>
        <v>0</v>
      </c>
      <c r="S2" s="8">
        <f>+C15</f>
        <v>0</v>
      </c>
      <c r="T2" s="8">
        <f>+C16</f>
        <v>0</v>
      </c>
      <c r="U2" s="8">
        <f>+C17</f>
        <v>0</v>
      </c>
      <c r="V2" s="2">
        <f>+B19</f>
        <v>0</v>
      </c>
      <c r="W2" s="2" t="e">
        <f>+#REF!</f>
        <v>#REF!</v>
      </c>
      <c r="X2" s="2" t="e">
        <f>+#REF!</f>
        <v>#REF!</v>
      </c>
      <c r="Y2" s="2">
        <f>+B21</f>
        <v>0</v>
      </c>
      <c r="Z2" s="2">
        <f t="shared" ref="Z2" si="0">+B22</f>
        <v>0</v>
      </c>
      <c r="AA2" s="2">
        <f t="shared" ref="AA2" si="1">+B23</f>
        <v>0</v>
      </c>
      <c r="AB2" s="2">
        <f t="shared" ref="AB2" si="2">+B24</f>
        <v>0</v>
      </c>
      <c r="AC2" s="2">
        <f t="shared" ref="AC2" si="3">+B25</f>
        <v>0</v>
      </c>
    </row>
    <row r="3" spans="1:29" ht="25.2" customHeight="1" x14ac:dyDescent="0.45">
      <c r="A3" s="3" t="s">
        <v>40</v>
      </c>
      <c r="B3" s="46"/>
      <c r="C3" s="47"/>
      <c r="D3" s="48"/>
      <c r="E3" s="32" t="s">
        <v>110</v>
      </c>
      <c r="N3" s="8"/>
      <c r="O3" s="8"/>
      <c r="P3" s="8"/>
      <c r="Q3" s="8"/>
      <c r="R3" s="8"/>
      <c r="S3" s="8"/>
      <c r="T3" s="8"/>
      <c r="U3" s="8"/>
    </row>
    <row r="4" spans="1:29" ht="25.2" customHeight="1" x14ac:dyDescent="0.2">
      <c r="A4" s="4" t="s">
        <v>49</v>
      </c>
      <c r="B4" s="49"/>
      <c r="C4" s="49"/>
      <c r="D4" s="9" t="str">
        <f>IF(B4="", "", IF(VLOOKUP(B4,G6:H52,2,FALSE)&amp;""="", "", VLOOKUP(B4,G6:H52,2,FALSE)))</f>
        <v/>
      </c>
      <c r="E4" s="33" t="s">
        <v>113</v>
      </c>
      <c r="N4" s="8"/>
      <c r="O4" s="8"/>
      <c r="P4" s="8"/>
      <c r="Q4" s="8"/>
      <c r="R4" s="8"/>
      <c r="S4" s="8"/>
      <c r="T4" s="8"/>
      <c r="U4" s="8"/>
    </row>
    <row r="5" spans="1:29" ht="25.2" customHeight="1" x14ac:dyDescent="0.2">
      <c r="A5" s="4" t="s">
        <v>31</v>
      </c>
      <c r="B5" s="46"/>
      <c r="C5" s="47"/>
      <c r="D5" s="48"/>
      <c r="E5" s="43"/>
      <c r="F5" s="44"/>
      <c r="N5" s="8"/>
      <c r="O5" s="8"/>
      <c r="P5" s="8"/>
      <c r="Q5" s="8"/>
      <c r="R5" s="8"/>
      <c r="S5" s="8"/>
      <c r="T5" s="8"/>
      <c r="U5" s="8"/>
    </row>
    <row r="6" spans="1:29" ht="25.2" customHeight="1" x14ac:dyDescent="0.2">
      <c r="A6" s="4" t="s">
        <v>32</v>
      </c>
      <c r="B6" s="46"/>
      <c r="C6" s="47"/>
      <c r="D6" s="48"/>
      <c r="E6" s="43"/>
      <c r="F6" s="44"/>
      <c r="G6" s="10" t="s">
        <v>107</v>
      </c>
      <c r="H6" s="2" t="s">
        <v>109</v>
      </c>
    </row>
    <row r="7" spans="1:29" ht="25.2" customHeight="1" x14ac:dyDescent="0.2">
      <c r="A7" s="4" t="s">
        <v>30</v>
      </c>
      <c r="B7" s="46"/>
      <c r="C7" s="47"/>
      <c r="D7" s="48"/>
      <c r="G7" s="10" t="s">
        <v>108</v>
      </c>
      <c r="H7" s="2" t="s">
        <v>95</v>
      </c>
    </row>
    <row r="8" spans="1:29" s="11" customFormat="1" ht="25.2" customHeight="1" x14ac:dyDescent="0.2">
      <c r="A8" s="1" t="s">
        <v>2</v>
      </c>
      <c r="B8" s="2"/>
      <c r="D8" s="2"/>
      <c r="G8" s="10" t="s">
        <v>71</v>
      </c>
      <c r="H8" s="2" t="s">
        <v>97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9" ht="25.2" customHeight="1" x14ac:dyDescent="0.2">
      <c r="A9" s="3" t="s">
        <v>4</v>
      </c>
      <c r="B9" s="3" t="s">
        <v>6</v>
      </c>
      <c r="C9" s="3" t="s">
        <v>5</v>
      </c>
      <c r="D9" s="13" t="s">
        <v>9</v>
      </c>
      <c r="E9" s="2"/>
      <c r="G9" s="10" t="s">
        <v>70</v>
      </c>
      <c r="H9" s="2" t="s">
        <v>96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9" ht="24" customHeight="1" x14ac:dyDescent="0.2">
      <c r="A10" s="5" t="s">
        <v>11</v>
      </c>
      <c r="B10" s="3" t="s">
        <v>3</v>
      </c>
      <c r="C10" s="14">
        <f>COUNTA('３年以下申込書'!B4:B8)</f>
        <v>0</v>
      </c>
      <c r="D10" s="15">
        <f>E10*C10</f>
        <v>0</v>
      </c>
      <c r="E10" s="2">
        <v>2000</v>
      </c>
      <c r="G10" s="10" t="s">
        <v>72</v>
      </c>
      <c r="H10" s="2" t="s">
        <v>96</v>
      </c>
    </row>
    <row r="11" spans="1:29" ht="24" customHeight="1" x14ac:dyDescent="0.2">
      <c r="A11" s="5" t="s">
        <v>11</v>
      </c>
      <c r="B11" s="3" t="s">
        <v>7</v>
      </c>
      <c r="C11" s="14">
        <f>COUNTA('３年以下申込書'!B11:B15)</f>
        <v>0</v>
      </c>
      <c r="D11" s="15">
        <f>E10*C11</f>
        <v>0</v>
      </c>
      <c r="E11" s="2"/>
      <c r="G11" s="10" t="s">
        <v>73</v>
      </c>
      <c r="H11" s="2" t="s">
        <v>98</v>
      </c>
    </row>
    <row r="12" spans="1:29" ht="24" customHeight="1" x14ac:dyDescent="0.2">
      <c r="A12" s="5" t="s">
        <v>12</v>
      </c>
      <c r="B12" s="3" t="s">
        <v>3</v>
      </c>
      <c r="C12" s="14">
        <f>COUNTA('２年以下申込書'!B4:B8)</f>
        <v>0</v>
      </c>
      <c r="D12" s="15">
        <f>E10*C12</f>
        <v>0</v>
      </c>
      <c r="E12" s="2"/>
      <c r="G12" s="10" t="s">
        <v>74</v>
      </c>
      <c r="H12" s="2" t="s">
        <v>99</v>
      </c>
    </row>
    <row r="13" spans="1:29" ht="24" customHeight="1" x14ac:dyDescent="0.2">
      <c r="A13" s="5" t="s">
        <v>12</v>
      </c>
      <c r="B13" s="3" t="s">
        <v>7</v>
      </c>
      <c r="C13" s="14">
        <f>COUNTA('２年以下申込書'!B11:B15)</f>
        <v>0</v>
      </c>
      <c r="D13" s="15">
        <f>E10*C13</f>
        <v>0</v>
      </c>
      <c r="E13" s="2"/>
      <c r="G13" s="10" t="s">
        <v>75</v>
      </c>
      <c r="H13" s="2" t="s">
        <v>100</v>
      </c>
    </row>
    <row r="14" spans="1:29" ht="24" customHeight="1" x14ac:dyDescent="0.2">
      <c r="A14" s="5" t="s">
        <v>13</v>
      </c>
      <c r="B14" s="3" t="s">
        <v>3</v>
      </c>
      <c r="C14" s="14">
        <f>COUNTA('１年以下・未就学児申込書'!B4:B8)</f>
        <v>0</v>
      </c>
      <c r="D14" s="15">
        <f>E10*C14</f>
        <v>0</v>
      </c>
      <c r="E14" s="2"/>
      <c r="G14" s="10" t="s">
        <v>76</v>
      </c>
      <c r="H14" s="2" t="s">
        <v>101</v>
      </c>
    </row>
    <row r="15" spans="1:29" ht="24" customHeight="1" x14ac:dyDescent="0.2">
      <c r="A15" s="5" t="s">
        <v>14</v>
      </c>
      <c r="B15" s="3" t="s">
        <v>7</v>
      </c>
      <c r="C15" s="14">
        <f>COUNTA('１年以下・未就学児申込書'!B11:B15)</f>
        <v>0</v>
      </c>
      <c r="D15" s="15">
        <f>E10*C15</f>
        <v>0</v>
      </c>
      <c r="E15" s="2"/>
      <c r="G15" s="10" t="s">
        <v>77</v>
      </c>
      <c r="H15" s="2" t="s">
        <v>102</v>
      </c>
    </row>
    <row r="16" spans="1:29" ht="24" customHeight="1" x14ac:dyDescent="0.2">
      <c r="A16" s="6" t="s">
        <v>33</v>
      </c>
      <c r="B16" s="3" t="s">
        <v>27</v>
      </c>
      <c r="C16" s="14">
        <f>COUNTA('１年以下・未就学児申込書'!B18:B22)</f>
        <v>0</v>
      </c>
      <c r="D16" s="35">
        <f>E10*C16</f>
        <v>0</v>
      </c>
      <c r="E16" s="2"/>
      <c r="G16" s="10" t="s">
        <v>78</v>
      </c>
      <c r="H16" s="2" t="s">
        <v>114</v>
      </c>
    </row>
    <row r="17" spans="1:8" ht="24" customHeight="1" x14ac:dyDescent="0.2">
      <c r="A17" s="3" t="s">
        <v>8</v>
      </c>
      <c r="B17" s="16"/>
      <c r="C17" s="17">
        <f>SUM(C10:C16)</f>
        <v>0</v>
      </c>
      <c r="D17" s="15">
        <f>SUM(D10:D16)</f>
        <v>0</v>
      </c>
      <c r="G17" s="10" t="s">
        <v>79</v>
      </c>
      <c r="H17" s="2" t="s">
        <v>116</v>
      </c>
    </row>
    <row r="18" spans="1:8" ht="24" customHeight="1" x14ac:dyDescent="0.2">
      <c r="A18" s="7" t="s">
        <v>145</v>
      </c>
      <c r="B18" s="7"/>
      <c r="C18" s="7"/>
      <c r="D18" s="7"/>
      <c r="E18" s="2"/>
      <c r="G18" s="10" t="s">
        <v>80</v>
      </c>
      <c r="H18" s="2" t="s">
        <v>115</v>
      </c>
    </row>
    <row r="19" spans="1:8" ht="24" customHeight="1" x14ac:dyDescent="0.2">
      <c r="A19" s="3" t="s">
        <v>34</v>
      </c>
      <c r="B19" s="41"/>
      <c r="C19" s="42"/>
      <c r="D19" s="39"/>
      <c r="G19" s="10" t="s">
        <v>81</v>
      </c>
      <c r="H19" s="2" t="s">
        <v>117</v>
      </c>
    </row>
    <row r="20" spans="1:8" ht="24" customHeight="1" x14ac:dyDescent="0.2">
      <c r="A20" s="7" t="s">
        <v>146</v>
      </c>
      <c r="B20" s="7"/>
      <c r="C20" s="7"/>
      <c r="D20" s="7"/>
      <c r="E20" s="2"/>
      <c r="G20" s="10" t="s">
        <v>82</v>
      </c>
      <c r="H20" s="2" t="s">
        <v>118</v>
      </c>
    </row>
    <row r="21" spans="1:8" ht="24" customHeight="1" x14ac:dyDescent="0.2">
      <c r="A21" s="3" t="s">
        <v>34</v>
      </c>
      <c r="B21" s="40"/>
      <c r="C21" s="40"/>
      <c r="E21" s="2"/>
      <c r="G21" s="10" t="s">
        <v>83</v>
      </c>
    </row>
    <row r="22" spans="1:8" ht="24" customHeight="1" x14ac:dyDescent="0.2">
      <c r="A22" s="3" t="s">
        <v>34</v>
      </c>
      <c r="B22" s="40"/>
      <c r="C22" s="40"/>
      <c r="G22" s="10" t="s">
        <v>84</v>
      </c>
    </row>
    <row r="23" spans="1:8" ht="24" customHeight="1" x14ac:dyDescent="0.2">
      <c r="A23" s="3" t="s">
        <v>34</v>
      </c>
      <c r="B23" s="40"/>
      <c r="C23" s="40"/>
      <c r="G23" s="10" t="s">
        <v>85</v>
      </c>
    </row>
    <row r="24" spans="1:8" ht="24" customHeight="1" x14ac:dyDescent="0.2">
      <c r="A24" s="3" t="s">
        <v>34</v>
      </c>
      <c r="B24" s="40"/>
      <c r="C24" s="40"/>
      <c r="G24" s="10" t="s">
        <v>86</v>
      </c>
    </row>
    <row r="25" spans="1:8" ht="24" customHeight="1" x14ac:dyDescent="0.2">
      <c r="A25" s="3" t="s">
        <v>34</v>
      </c>
      <c r="B25" s="40"/>
      <c r="C25" s="40"/>
      <c r="G25" s="10" t="s">
        <v>87</v>
      </c>
    </row>
    <row r="26" spans="1:8" ht="24" customHeight="1" x14ac:dyDescent="0.2">
      <c r="A26" s="3" t="s">
        <v>34</v>
      </c>
      <c r="B26" s="40"/>
      <c r="C26" s="40"/>
      <c r="G26" s="10" t="s">
        <v>88</v>
      </c>
    </row>
    <row r="27" spans="1:8" ht="24" customHeight="1" x14ac:dyDescent="0.2">
      <c r="G27" s="10" t="s">
        <v>89</v>
      </c>
    </row>
    <row r="28" spans="1:8" ht="24" customHeight="1" x14ac:dyDescent="0.2">
      <c r="G28" s="10" t="s">
        <v>90</v>
      </c>
    </row>
    <row r="29" spans="1:8" ht="24" customHeight="1" x14ac:dyDescent="0.2">
      <c r="G29" s="10" t="s">
        <v>91</v>
      </c>
    </row>
    <row r="30" spans="1:8" x14ac:dyDescent="0.2">
      <c r="G30" s="10" t="s">
        <v>92</v>
      </c>
    </row>
    <row r="31" spans="1:8" x14ac:dyDescent="0.2">
      <c r="G31" s="10" t="s">
        <v>93</v>
      </c>
    </row>
    <row r="32" spans="1:8" x14ac:dyDescent="0.2">
      <c r="G32" s="10" t="s">
        <v>94</v>
      </c>
    </row>
    <row r="33" spans="7:8" x14ac:dyDescent="0.2">
      <c r="G33" s="10" t="s">
        <v>50</v>
      </c>
      <c r="H33" s="2" t="s">
        <v>120</v>
      </c>
    </row>
    <row r="34" spans="7:8" x14ac:dyDescent="0.2">
      <c r="G34" s="10" t="s">
        <v>51</v>
      </c>
    </row>
    <row r="35" spans="7:8" x14ac:dyDescent="0.2">
      <c r="G35" s="10" t="s">
        <v>52</v>
      </c>
    </row>
    <row r="36" spans="7:8" x14ac:dyDescent="0.2">
      <c r="G36" s="10" t="s">
        <v>53</v>
      </c>
    </row>
    <row r="37" spans="7:8" x14ac:dyDescent="0.2">
      <c r="G37" s="10" t="s">
        <v>54</v>
      </c>
    </row>
    <row r="38" spans="7:8" x14ac:dyDescent="0.2">
      <c r="G38" s="10" t="s">
        <v>55</v>
      </c>
    </row>
    <row r="39" spans="7:8" x14ac:dyDescent="0.2">
      <c r="G39" s="10" t="s">
        <v>56</v>
      </c>
    </row>
    <row r="40" spans="7:8" x14ac:dyDescent="0.2">
      <c r="G40" s="10" t="s">
        <v>57</v>
      </c>
    </row>
    <row r="41" spans="7:8" x14ac:dyDescent="0.2">
      <c r="G41" s="10" t="s">
        <v>58</v>
      </c>
    </row>
    <row r="42" spans="7:8" x14ac:dyDescent="0.2">
      <c r="G42" s="10" t="s">
        <v>59</v>
      </c>
    </row>
    <row r="43" spans="7:8" x14ac:dyDescent="0.2">
      <c r="G43" s="10" t="s">
        <v>60</v>
      </c>
    </row>
    <row r="44" spans="7:8" x14ac:dyDescent="0.2">
      <c r="G44" s="10" t="s">
        <v>61</v>
      </c>
      <c r="H44" s="2" t="s">
        <v>119</v>
      </c>
    </row>
    <row r="45" spans="7:8" x14ac:dyDescent="0.2">
      <c r="G45" s="10" t="s">
        <v>62</v>
      </c>
    </row>
    <row r="46" spans="7:8" x14ac:dyDescent="0.2">
      <c r="G46" s="10" t="s">
        <v>63</v>
      </c>
    </row>
    <row r="47" spans="7:8" x14ac:dyDescent="0.2">
      <c r="G47" s="10" t="s">
        <v>64</v>
      </c>
    </row>
    <row r="48" spans="7:8" x14ac:dyDescent="0.2">
      <c r="G48" s="10" t="s">
        <v>65</v>
      </c>
    </row>
    <row r="49" spans="7:7" x14ac:dyDescent="0.2">
      <c r="G49" s="10" t="s">
        <v>66</v>
      </c>
    </row>
    <row r="50" spans="7:7" x14ac:dyDescent="0.2">
      <c r="G50" s="10" t="s">
        <v>67</v>
      </c>
    </row>
    <row r="51" spans="7:7" x14ac:dyDescent="0.2">
      <c r="G51" s="10" t="s">
        <v>68</v>
      </c>
    </row>
    <row r="52" spans="7:7" x14ac:dyDescent="0.2">
      <c r="G52" s="10" t="s">
        <v>69</v>
      </c>
    </row>
  </sheetData>
  <mergeCells count="15">
    <mergeCell ref="B23:C23"/>
    <mergeCell ref="B26:C26"/>
    <mergeCell ref="B19:C19"/>
    <mergeCell ref="E5:F6"/>
    <mergeCell ref="A1:D1"/>
    <mergeCell ref="B2:D2"/>
    <mergeCell ref="B5:D5"/>
    <mergeCell ref="B7:D7"/>
    <mergeCell ref="B6:D6"/>
    <mergeCell ref="B3:D3"/>
    <mergeCell ref="B4:C4"/>
    <mergeCell ref="B24:C24"/>
    <mergeCell ref="B25:C25"/>
    <mergeCell ref="B21:C21"/>
    <mergeCell ref="B22:C22"/>
  </mergeCells>
  <phoneticPr fontId="2"/>
  <dataValidations count="2">
    <dataValidation type="list" allowBlank="1" showInputMessage="1" showErrorMessage="1" sqref="B4:C4" xr:uid="{741FB2E8-3844-4E71-8CEE-04849CAC93A3}">
      <formula1>$G$6:$G$52</formula1>
    </dataValidation>
    <dataValidation type="list" allowBlank="1" showInputMessage="1" showErrorMessage="1" sqref="D19" xr:uid="{119B2046-D1F3-47EB-AF37-C410F996F919}">
      <formula1>"主審可,主審不可"</formula1>
    </dataValidation>
  </dataValidations>
  <pageMargins left="0.7" right="0.7" top="0.75" bottom="0.75" header="0.3" footer="0.3"/>
  <pageSetup paperSize="9" orientation="portrait" horizontalDpi="4294967293" verticalDpi="4294967293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7"/>
  <sheetViews>
    <sheetView zoomScaleNormal="100" zoomScaleSheetLayoutView="100" workbookViewId="0">
      <selection activeCell="B4" sqref="B4"/>
    </sheetView>
  </sheetViews>
  <sheetFormatPr defaultColWidth="9" defaultRowHeight="18" customHeight="1" x14ac:dyDescent="0.3"/>
  <cols>
    <col min="1" max="1" width="5.21875" style="27" customWidth="1"/>
    <col min="2" max="2" width="17.109375" style="19" customWidth="1"/>
    <col min="3" max="3" width="23.77734375" style="19" customWidth="1"/>
    <col min="4" max="4" width="15" style="19" customWidth="1"/>
    <col min="5" max="5" width="11.44140625" style="19" customWidth="1"/>
    <col min="6" max="6" width="6" style="19" bestFit="1" customWidth="1"/>
    <col min="7" max="7" width="17.33203125" style="19" customWidth="1"/>
    <col min="8" max="8" width="9.88671875" style="19" customWidth="1"/>
    <col min="9" max="16384" width="9" style="19"/>
  </cols>
  <sheetData>
    <row r="1" spans="1:12" ht="25.2" customHeight="1" x14ac:dyDescent="0.3">
      <c r="A1" s="50" t="str">
        <f>+集計表!A1</f>
        <v>第13回三重県小学生オープンバドミントン大会(低学年の部)申込集計</v>
      </c>
      <c r="B1" s="50"/>
      <c r="C1" s="50"/>
      <c r="D1" s="50"/>
      <c r="E1" s="50"/>
      <c r="F1" s="50"/>
      <c r="G1" s="18"/>
      <c r="H1" s="18"/>
    </row>
    <row r="2" spans="1:12" ht="21.75" customHeight="1" x14ac:dyDescent="0.3">
      <c r="A2" s="51" t="s">
        <v>22</v>
      </c>
      <c r="B2" s="51"/>
      <c r="C2" s="51"/>
      <c r="D2" s="20"/>
      <c r="E2" s="20"/>
      <c r="F2" s="20"/>
    </row>
    <row r="3" spans="1:12" ht="21.75" customHeight="1" x14ac:dyDescent="0.3">
      <c r="A3" s="21" t="s">
        <v>21</v>
      </c>
      <c r="B3" s="22" t="s">
        <v>15</v>
      </c>
      <c r="C3" s="22" t="s">
        <v>16</v>
      </c>
      <c r="D3" s="22" t="s">
        <v>17</v>
      </c>
      <c r="E3" s="23" t="s">
        <v>1</v>
      </c>
      <c r="F3" s="23" t="s">
        <v>18</v>
      </c>
      <c r="I3" s="19" ph="1"/>
      <c r="K3" s="19" ph="1"/>
      <c r="L3" s="19" ph="1"/>
    </row>
    <row r="4" spans="1:12" ht="21.75" customHeight="1" x14ac:dyDescent="0.35">
      <c r="A4" s="24">
        <v>1</v>
      </c>
      <c r="B4" s="25"/>
      <c r="C4" s="25"/>
      <c r="D4" s="25"/>
      <c r="E4" s="25"/>
      <c r="F4" s="26" t="s">
        <v>19</v>
      </c>
      <c r="G4" s="34" t="str">
        <f>IF(B4="","",IF(ISERROR(FIND("　",B4)),"姓と名の間は全角の空白を入れてください","OK"))</f>
        <v/>
      </c>
      <c r="I4" s="19" ph="1"/>
      <c r="K4" s="19" ph="1"/>
      <c r="L4" s="19" ph="1"/>
    </row>
    <row r="5" spans="1:12" ht="21.75" customHeight="1" x14ac:dyDescent="0.35">
      <c r="A5" s="24">
        <v>2</v>
      </c>
      <c r="B5" s="25"/>
      <c r="C5" s="25"/>
      <c r="D5" s="25"/>
      <c r="E5" s="25"/>
      <c r="F5" s="26" t="s">
        <v>19</v>
      </c>
      <c r="G5" s="34" t="str">
        <f t="shared" ref="G5:G8" si="0">IF(B5="","",IF(ISERROR(FIND("　",B5)),"姓と名の間は全角の空白を入れてください","OK"))</f>
        <v/>
      </c>
      <c r="I5" s="19" ph="1"/>
      <c r="K5" s="19" ph="1"/>
      <c r="L5" s="19" ph="1"/>
    </row>
    <row r="6" spans="1:12" ht="21.75" customHeight="1" x14ac:dyDescent="0.35">
      <c r="A6" s="24">
        <v>3</v>
      </c>
      <c r="B6" s="25"/>
      <c r="C6" s="25"/>
      <c r="D6" s="25"/>
      <c r="E6" s="25"/>
      <c r="F6" s="26" t="s">
        <v>19</v>
      </c>
      <c r="G6" s="34" t="str">
        <f t="shared" si="0"/>
        <v/>
      </c>
      <c r="I6" s="19" ph="1"/>
      <c r="K6" s="19" ph="1"/>
      <c r="L6" s="19" ph="1"/>
    </row>
    <row r="7" spans="1:12" ht="21.75" customHeight="1" x14ac:dyDescent="0.35">
      <c r="A7" s="24">
        <v>4</v>
      </c>
      <c r="B7" s="25"/>
      <c r="C7" s="25"/>
      <c r="D7" s="25"/>
      <c r="E7" s="25"/>
      <c r="F7" s="26" t="s">
        <v>19</v>
      </c>
      <c r="G7" s="34" t="str">
        <f t="shared" si="0"/>
        <v/>
      </c>
      <c r="I7" s="19" ph="1"/>
      <c r="K7" s="19" ph="1"/>
      <c r="L7" s="19" ph="1"/>
    </row>
    <row r="8" spans="1:12" ht="21.75" customHeight="1" x14ac:dyDescent="0.35">
      <c r="A8" s="24">
        <v>5</v>
      </c>
      <c r="B8" s="25"/>
      <c r="C8" s="25"/>
      <c r="D8" s="25"/>
      <c r="E8" s="25"/>
      <c r="F8" s="26" t="s">
        <v>19</v>
      </c>
      <c r="G8" s="34" t="str">
        <f t="shared" si="0"/>
        <v/>
      </c>
      <c r="I8" s="19" ph="1"/>
      <c r="K8" s="19" ph="1"/>
      <c r="L8" s="19" ph="1"/>
    </row>
    <row r="9" spans="1:12" ht="21.75" customHeight="1" x14ac:dyDescent="0.35">
      <c r="A9" s="52" t="s">
        <v>23</v>
      </c>
      <c r="B9" s="52"/>
      <c r="C9" s="52"/>
      <c r="D9" s="20"/>
      <c r="E9" s="20"/>
      <c r="F9" s="20"/>
      <c r="G9" s="34"/>
    </row>
    <row r="10" spans="1:12" ht="21.75" customHeight="1" x14ac:dyDescent="0.35">
      <c r="A10" s="21" t="s">
        <v>0</v>
      </c>
      <c r="B10" s="22" t="s">
        <v>15</v>
      </c>
      <c r="C10" s="22" t="s">
        <v>16</v>
      </c>
      <c r="D10" s="22" t="s">
        <v>17</v>
      </c>
      <c r="E10" s="23" t="s">
        <v>1</v>
      </c>
      <c r="F10" s="23" t="s">
        <v>18</v>
      </c>
      <c r="G10" s="34"/>
      <c r="I10" s="19" ph="1"/>
      <c r="K10" s="19" ph="1"/>
      <c r="L10" s="19" ph="1"/>
    </row>
    <row r="11" spans="1:12" ht="21.75" customHeight="1" x14ac:dyDescent="0.35">
      <c r="A11" s="24">
        <v>1</v>
      </c>
      <c r="B11" s="25"/>
      <c r="C11" s="25"/>
      <c r="D11" s="25"/>
      <c r="E11" s="25"/>
      <c r="F11" s="26" t="s">
        <v>20</v>
      </c>
      <c r="G11" s="34" t="str">
        <f t="shared" ref="G11:G15" si="1">IF(B11="","",IF(ISERROR(FIND("　",B11)),"姓と名の間は全角の空白を入れてください","OK"))</f>
        <v/>
      </c>
      <c r="I11" s="19" ph="1"/>
      <c r="K11" s="19" ph="1"/>
      <c r="L11" s="19" ph="1"/>
    </row>
    <row r="12" spans="1:12" ht="21.75" customHeight="1" x14ac:dyDescent="0.35">
      <c r="A12" s="24">
        <v>2</v>
      </c>
      <c r="B12" s="25"/>
      <c r="C12" s="25"/>
      <c r="D12" s="25"/>
      <c r="E12" s="25"/>
      <c r="F12" s="26" t="s">
        <v>20</v>
      </c>
      <c r="G12" s="34" t="str">
        <f t="shared" si="1"/>
        <v/>
      </c>
      <c r="I12" s="19" ph="1"/>
      <c r="K12" s="19" ph="1"/>
      <c r="L12" s="19" ph="1"/>
    </row>
    <row r="13" spans="1:12" ht="21.75" customHeight="1" x14ac:dyDescent="0.35">
      <c r="A13" s="24">
        <v>3</v>
      </c>
      <c r="B13" s="25"/>
      <c r="C13" s="25"/>
      <c r="D13" s="25"/>
      <c r="E13" s="25"/>
      <c r="F13" s="26" t="s">
        <v>20</v>
      </c>
      <c r="G13" s="34" t="str">
        <f t="shared" si="1"/>
        <v/>
      </c>
      <c r="I13" s="19" ph="1"/>
      <c r="K13" s="19" ph="1"/>
      <c r="L13" s="19" ph="1"/>
    </row>
    <row r="14" spans="1:12" ht="21.75" customHeight="1" x14ac:dyDescent="0.35">
      <c r="A14" s="24">
        <v>4</v>
      </c>
      <c r="B14" s="25"/>
      <c r="C14" s="25"/>
      <c r="D14" s="25"/>
      <c r="E14" s="25"/>
      <c r="F14" s="26" t="s">
        <v>20</v>
      </c>
      <c r="G14" s="34" t="str">
        <f t="shared" si="1"/>
        <v/>
      </c>
      <c r="I14" s="19" ph="1"/>
      <c r="K14" s="19" ph="1"/>
      <c r="L14" s="19" ph="1"/>
    </row>
    <row r="15" spans="1:12" ht="21.75" customHeight="1" x14ac:dyDescent="0.35">
      <c r="A15" s="24">
        <v>5</v>
      </c>
      <c r="B15" s="25"/>
      <c r="C15" s="25"/>
      <c r="D15" s="25"/>
      <c r="E15" s="25"/>
      <c r="F15" s="26" t="s">
        <v>20</v>
      </c>
      <c r="G15" s="34" t="str">
        <f t="shared" si="1"/>
        <v/>
      </c>
      <c r="I15" s="19" ph="1"/>
      <c r="K15" s="19" ph="1"/>
      <c r="L15" s="19" ph="1"/>
    </row>
    <row r="16" spans="1:12" ht="18" customHeight="1" x14ac:dyDescent="0.3">
      <c r="C16" s="19" ph="1"/>
      <c r="F16" s="19" ph="1"/>
      <c r="G16" s="19" ph="1"/>
    </row>
    <row r="17" spans="3:7" ht="18" customHeight="1" x14ac:dyDescent="0.3">
      <c r="C17" s="19" ph="1"/>
      <c r="F17" s="19" ph="1"/>
      <c r="G17" s="19" ph="1"/>
    </row>
    <row r="18" spans="3:7" ht="18" customHeight="1" x14ac:dyDescent="0.3">
      <c r="C18" s="19" ph="1"/>
      <c r="F18" s="19" ph="1"/>
      <c r="G18" s="19" ph="1"/>
    </row>
    <row r="22" spans="3:7" ht="18" customHeight="1" x14ac:dyDescent="0.3">
      <c r="C22" s="19" ph="1"/>
      <c r="F22" s="19" ph="1"/>
      <c r="G22" s="19" ph="1"/>
    </row>
    <row r="24" spans="3:7" ht="18" customHeight="1" x14ac:dyDescent="0.3">
      <c r="C24" s="19" ph="1"/>
      <c r="F24" s="19" ph="1"/>
      <c r="G24" s="19" ph="1"/>
    </row>
    <row r="25" spans="3:7" ht="18" customHeight="1" x14ac:dyDescent="0.3">
      <c r="C25" s="19" ph="1"/>
      <c r="F25" s="19" ph="1"/>
      <c r="G25" s="19" ph="1"/>
    </row>
    <row r="26" spans="3:7" ht="18" customHeight="1" x14ac:dyDescent="0.3">
      <c r="C26" s="19" ph="1"/>
      <c r="F26" s="19" ph="1"/>
      <c r="G26" s="19" ph="1"/>
    </row>
    <row r="27" spans="3:7" ht="18" customHeight="1" x14ac:dyDescent="0.3">
      <c r="C27" s="19" ph="1"/>
      <c r="F27" s="19" ph="1"/>
      <c r="G27" s="19" ph="1"/>
    </row>
    <row r="28" spans="3:7" ht="18" customHeight="1" x14ac:dyDescent="0.3">
      <c r="C28" s="19" ph="1"/>
      <c r="F28" s="19" ph="1"/>
      <c r="G28" s="19" ph="1"/>
    </row>
    <row r="29" spans="3:7" ht="18" customHeight="1" x14ac:dyDescent="0.3">
      <c r="C29" s="19" ph="1"/>
      <c r="F29" s="19" ph="1"/>
      <c r="G29" s="19" ph="1"/>
    </row>
    <row r="33" spans="3:7" ht="18" customHeight="1" x14ac:dyDescent="0.3">
      <c r="C33" s="19" ph="1"/>
      <c r="F33" s="19" ph="1"/>
      <c r="G33" s="19" ph="1"/>
    </row>
    <row r="34" spans="3:7" ht="18" customHeight="1" x14ac:dyDescent="0.3">
      <c r="C34" s="19" ph="1"/>
      <c r="F34" s="19" ph="1"/>
      <c r="G34" s="19" ph="1"/>
    </row>
    <row r="35" spans="3:7" ht="18" customHeight="1" x14ac:dyDescent="0.3">
      <c r="C35" s="19" ph="1"/>
      <c r="F35" s="19" ph="1"/>
      <c r="G35" s="19" ph="1"/>
    </row>
    <row r="36" spans="3:7" ht="18" customHeight="1" x14ac:dyDescent="0.3">
      <c r="C36" s="19" ph="1"/>
      <c r="F36" s="19" ph="1"/>
      <c r="G36" s="19" ph="1"/>
    </row>
    <row r="37" spans="3:7" ht="18" customHeight="1" x14ac:dyDescent="0.3">
      <c r="C37" s="19" ph="1"/>
      <c r="F37" s="19" ph="1"/>
      <c r="G37" s="19" ph="1"/>
    </row>
    <row r="38" spans="3:7" ht="18" customHeight="1" x14ac:dyDescent="0.3">
      <c r="C38" s="19" ph="1"/>
      <c r="F38" s="19" ph="1"/>
      <c r="G38" s="19" ph="1"/>
    </row>
    <row r="42" spans="3:7" ht="18" customHeight="1" x14ac:dyDescent="0.3">
      <c r="C42" s="19" ph="1"/>
      <c r="F42" s="19" ph="1"/>
      <c r="G42" s="19" ph="1"/>
    </row>
    <row r="43" spans="3:7" ht="18" customHeight="1" x14ac:dyDescent="0.3">
      <c r="C43" s="19" ph="1"/>
      <c r="F43" s="19" ph="1"/>
      <c r="G43" s="19" ph="1"/>
    </row>
    <row r="44" spans="3:7" ht="18" customHeight="1" x14ac:dyDescent="0.3">
      <c r="C44" s="19" ph="1"/>
      <c r="F44" s="19" ph="1"/>
      <c r="G44" s="19" ph="1"/>
    </row>
    <row r="45" spans="3:7" ht="18" customHeight="1" x14ac:dyDescent="0.3">
      <c r="C45" s="19" ph="1"/>
      <c r="F45" s="19" ph="1"/>
      <c r="G45" s="19" ph="1"/>
    </row>
    <row r="46" spans="3:7" ht="18" customHeight="1" x14ac:dyDescent="0.3">
      <c r="C46" s="19" ph="1"/>
      <c r="F46" s="19" ph="1"/>
      <c r="G46" s="19" ph="1"/>
    </row>
    <row r="49" spans="3:7" ht="18" customHeight="1" x14ac:dyDescent="0.3">
      <c r="C49" s="19" ph="1"/>
      <c r="F49" s="19" ph="1"/>
      <c r="G49" s="19" ph="1"/>
    </row>
    <row r="53" spans="3:7" ht="18" customHeight="1" x14ac:dyDescent="0.3">
      <c r="C53" s="19" ph="1"/>
      <c r="F53" s="19" ph="1"/>
      <c r="G53" s="19" ph="1"/>
    </row>
    <row r="54" spans="3:7" ht="18" customHeight="1" x14ac:dyDescent="0.3">
      <c r="C54" s="19" ph="1"/>
      <c r="F54" s="19" ph="1"/>
      <c r="G54" s="19" ph="1"/>
    </row>
    <row r="55" spans="3:7" ht="18" customHeight="1" x14ac:dyDescent="0.3">
      <c r="C55" s="19" ph="1"/>
      <c r="F55" s="19" ph="1"/>
      <c r="G55" s="19" ph="1"/>
    </row>
    <row r="56" spans="3:7" ht="18" customHeight="1" x14ac:dyDescent="0.3">
      <c r="C56" s="19" ph="1"/>
      <c r="F56" s="19" ph="1"/>
      <c r="G56" s="19" ph="1"/>
    </row>
    <row r="57" spans="3:7" ht="18" customHeight="1" x14ac:dyDescent="0.3">
      <c r="C57" s="19" ph="1"/>
      <c r="F57" s="19" ph="1"/>
      <c r="G57" s="19" ph="1"/>
    </row>
  </sheetData>
  <mergeCells count="3">
    <mergeCell ref="A1:F1"/>
    <mergeCell ref="A2:C2"/>
    <mergeCell ref="A9:C9"/>
  </mergeCells>
  <phoneticPr fontId="7" type="Hiragana"/>
  <conditionalFormatting sqref="G4:G15">
    <cfRule type="expression" dxfId="2" priority="1">
      <formula>IF(ISERROR(FIND("　",B4)), "姓と名の間は全角の空白を入れてください", "Space found")</formula>
    </cfRule>
  </conditionalFormatting>
  <dataValidations count="1">
    <dataValidation type="list" allowBlank="1" showInputMessage="1" showErrorMessage="1" sqref="E4:E8 E11:E15" xr:uid="{2F3F3E49-7DFE-495F-9990-AD2191616722}">
      <formula1>"3年,2年,1年"</formula1>
    </dataValidation>
  </dataValidations>
  <pageMargins left="0.67" right="0.27559055118110237" top="0.74803149606299213" bottom="0.52" header="0.31496062992125984" footer="0.31496062992125984"/>
  <pageSetup paperSize="9" scale="95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7"/>
  <sheetViews>
    <sheetView zoomScaleNormal="100" zoomScaleSheetLayoutView="100" workbookViewId="0">
      <selection activeCell="B4" sqref="B4"/>
    </sheetView>
  </sheetViews>
  <sheetFormatPr defaultColWidth="9" defaultRowHeight="18" customHeight="1" x14ac:dyDescent="0.3"/>
  <cols>
    <col min="1" max="1" width="5.21875" style="27" customWidth="1"/>
    <col min="2" max="2" width="17.109375" style="19" customWidth="1"/>
    <col min="3" max="3" width="23.77734375" style="19" customWidth="1"/>
    <col min="4" max="4" width="15" style="19" customWidth="1"/>
    <col min="5" max="5" width="11.44140625" style="19" customWidth="1"/>
    <col min="6" max="6" width="6" style="19" bestFit="1" customWidth="1"/>
    <col min="7" max="7" width="17.33203125" style="19" customWidth="1"/>
    <col min="8" max="8" width="9.88671875" style="19" customWidth="1"/>
    <col min="9" max="16384" width="9" style="19"/>
  </cols>
  <sheetData>
    <row r="1" spans="1:12" ht="25.2" customHeight="1" x14ac:dyDescent="0.3">
      <c r="A1" s="50" t="str">
        <f>+集計表!A1</f>
        <v>第13回三重県小学生オープンバドミントン大会(低学年の部)申込集計</v>
      </c>
      <c r="B1" s="50"/>
      <c r="C1" s="50"/>
      <c r="D1" s="50"/>
      <c r="E1" s="50"/>
      <c r="F1" s="50"/>
      <c r="G1" s="18"/>
      <c r="H1" s="18"/>
    </row>
    <row r="2" spans="1:12" ht="21.75" customHeight="1" x14ac:dyDescent="0.3">
      <c r="A2" s="51" t="s">
        <v>24</v>
      </c>
      <c r="B2" s="51"/>
      <c r="C2" s="51"/>
      <c r="D2" s="20"/>
      <c r="E2" s="20"/>
      <c r="F2" s="20"/>
    </row>
    <row r="3" spans="1:12" ht="21.75" customHeight="1" x14ac:dyDescent="0.3">
      <c r="A3" s="21" t="s">
        <v>0</v>
      </c>
      <c r="B3" s="22" t="s">
        <v>15</v>
      </c>
      <c r="C3" s="22" t="s">
        <v>16</v>
      </c>
      <c r="D3" s="22" t="s">
        <v>17</v>
      </c>
      <c r="E3" s="23" t="s">
        <v>1</v>
      </c>
      <c r="F3" s="23" t="s">
        <v>18</v>
      </c>
      <c r="I3" s="19" ph="1"/>
      <c r="K3" s="19" ph="1"/>
      <c r="L3" s="19" ph="1"/>
    </row>
    <row r="4" spans="1:12" ht="21.75" customHeight="1" x14ac:dyDescent="0.35">
      <c r="A4" s="24">
        <v>1</v>
      </c>
      <c r="B4" s="25"/>
      <c r="C4" s="25"/>
      <c r="D4" s="25"/>
      <c r="E4" s="25"/>
      <c r="F4" s="26" t="s">
        <v>19</v>
      </c>
      <c r="G4" s="34" t="str">
        <f>IF(B4="","",IF(ISERROR(FIND("　",B4)),"姓と名の間は全角の空白を入れてください","OK"))</f>
        <v/>
      </c>
      <c r="I4" s="19" ph="1"/>
      <c r="K4" s="19" ph="1"/>
      <c r="L4" s="19" ph="1"/>
    </row>
    <row r="5" spans="1:12" ht="21.75" customHeight="1" x14ac:dyDescent="0.35">
      <c r="A5" s="24">
        <v>2</v>
      </c>
      <c r="B5" s="25"/>
      <c r="C5" s="25"/>
      <c r="D5" s="25"/>
      <c r="E5" s="25"/>
      <c r="F5" s="26" t="s">
        <v>19</v>
      </c>
      <c r="G5" s="34" t="str">
        <f t="shared" ref="G5:G8" si="0">IF(B5="","",IF(ISERROR(FIND("　",B5)),"姓と名の間は全角の空白を入れてください","OK"))</f>
        <v/>
      </c>
      <c r="I5" s="19" ph="1"/>
      <c r="K5" s="19" ph="1"/>
      <c r="L5" s="19" ph="1"/>
    </row>
    <row r="6" spans="1:12" ht="21.75" customHeight="1" x14ac:dyDescent="0.35">
      <c r="A6" s="24">
        <v>3</v>
      </c>
      <c r="B6" s="25"/>
      <c r="C6" s="25"/>
      <c r="D6" s="25"/>
      <c r="E6" s="25"/>
      <c r="F6" s="26" t="s">
        <v>19</v>
      </c>
      <c r="G6" s="34" t="str">
        <f t="shared" si="0"/>
        <v/>
      </c>
      <c r="I6" s="19" ph="1"/>
      <c r="K6" s="19" ph="1"/>
      <c r="L6" s="19" ph="1"/>
    </row>
    <row r="7" spans="1:12" ht="21.75" customHeight="1" x14ac:dyDescent="0.35">
      <c r="A7" s="24">
        <v>4</v>
      </c>
      <c r="B7" s="25"/>
      <c r="C7" s="25"/>
      <c r="D7" s="25"/>
      <c r="E7" s="25"/>
      <c r="F7" s="26" t="s">
        <v>19</v>
      </c>
      <c r="G7" s="34" t="str">
        <f t="shared" si="0"/>
        <v/>
      </c>
      <c r="I7" s="19" ph="1"/>
      <c r="K7" s="19" ph="1"/>
      <c r="L7" s="19" ph="1"/>
    </row>
    <row r="8" spans="1:12" ht="21.75" customHeight="1" x14ac:dyDescent="0.35">
      <c r="A8" s="24">
        <v>5</v>
      </c>
      <c r="B8" s="25"/>
      <c r="C8" s="25"/>
      <c r="D8" s="25"/>
      <c r="E8" s="25"/>
      <c r="F8" s="26" t="s">
        <v>19</v>
      </c>
      <c r="G8" s="34" t="str">
        <f t="shared" si="0"/>
        <v/>
      </c>
      <c r="I8" s="19" ph="1"/>
      <c r="K8" s="19" ph="1"/>
      <c r="L8" s="19" ph="1"/>
    </row>
    <row r="9" spans="1:12" ht="21.75" customHeight="1" x14ac:dyDescent="0.35">
      <c r="A9" s="52" t="s">
        <v>25</v>
      </c>
      <c r="B9" s="52"/>
      <c r="C9" s="52"/>
      <c r="D9" s="20"/>
      <c r="E9" s="20"/>
      <c r="F9" s="20"/>
      <c r="G9" s="34"/>
      <c r="I9" s="19" ph="1"/>
      <c r="K9" s="19" ph="1"/>
      <c r="L9" s="19" ph="1"/>
    </row>
    <row r="10" spans="1:12" ht="21.75" customHeight="1" x14ac:dyDescent="0.35">
      <c r="A10" s="21" t="s">
        <v>0</v>
      </c>
      <c r="B10" s="22" t="s">
        <v>15</v>
      </c>
      <c r="C10" s="22" t="s">
        <v>16</v>
      </c>
      <c r="D10" s="22" t="s">
        <v>17</v>
      </c>
      <c r="E10" s="23" t="s">
        <v>1</v>
      </c>
      <c r="F10" s="23" t="s">
        <v>18</v>
      </c>
      <c r="G10" s="34"/>
      <c r="I10" s="19" ph="1"/>
      <c r="K10" s="19" ph="1"/>
      <c r="L10" s="19" ph="1"/>
    </row>
    <row r="11" spans="1:12" ht="21.75" customHeight="1" x14ac:dyDescent="0.35">
      <c r="A11" s="24">
        <v>1</v>
      </c>
      <c r="B11" s="25"/>
      <c r="C11" s="25"/>
      <c r="D11" s="25"/>
      <c r="E11" s="25"/>
      <c r="F11" s="26" t="s">
        <v>20</v>
      </c>
      <c r="G11" s="34" t="str">
        <f t="shared" ref="G11:G15" si="1">IF(B11="","",IF(ISERROR(FIND("　",B11)),"姓と名の間は全角の空白を入れてください","OK"))</f>
        <v/>
      </c>
      <c r="I11" s="19" ph="1"/>
      <c r="K11" s="19" ph="1"/>
      <c r="L11" s="19" ph="1"/>
    </row>
    <row r="12" spans="1:12" ht="21.75" customHeight="1" x14ac:dyDescent="0.35">
      <c r="A12" s="24">
        <v>2</v>
      </c>
      <c r="B12" s="25"/>
      <c r="C12" s="25"/>
      <c r="D12" s="25"/>
      <c r="E12" s="25"/>
      <c r="F12" s="26" t="s">
        <v>20</v>
      </c>
      <c r="G12" s="34" t="str">
        <f t="shared" si="1"/>
        <v/>
      </c>
    </row>
    <row r="13" spans="1:12" ht="21.75" customHeight="1" x14ac:dyDescent="0.35">
      <c r="A13" s="24">
        <v>3</v>
      </c>
      <c r="B13" s="25"/>
      <c r="C13" s="25"/>
      <c r="D13" s="25"/>
      <c r="E13" s="25"/>
      <c r="F13" s="26" t="s">
        <v>20</v>
      </c>
      <c r="G13" s="34" t="str">
        <f t="shared" si="1"/>
        <v/>
      </c>
      <c r="I13" s="19" ph="1"/>
      <c r="K13" s="19" ph="1"/>
      <c r="L13" s="19" ph="1"/>
    </row>
    <row r="14" spans="1:12" ht="21.75" customHeight="1" x14ac:dyDescent="0.35">
      <c r="A14" s="24">
        <v>4</v>
      </c>
      <c r="B14" s="25"/>
      <c r="C14" s="25"/>
      <c r="D14" s="25"/>
      <c r="E14" s="25"/>
      <c r="F14" s="26" t="s">
        <v>20</v>
      </c>
      <c r="G14" s="34" t="str">
        <f t="shared" si="1"/>
        <v/>
      </c>
      <c r="I14" s="19" ph="1"/>
      <c r="K14" s="19" ph="1"/>
      <c r="L14" s="19" ph="1"/>
    </row>
    <row r="15" spans="1:12" ht="21.75" customHeight="1" x14ac:dyDescent="0.35">
      <c r="A15" s="24">
        <v>5</v>
      </c>
      <c r="B15" s="25"/>
      <c r="C15" s="25"/>
      <c r="D15" s="25"/>
      <c r="E15" s="25"/>
      <c r="F15" s="26" t="s">
        <v>20</v>
      </c>
      <c r="G15" s="34" t="str">
        <f t="shared" si="1"/>
        <v/>
      </c>
      <c r="I15" s="19" ph="1"/>
      <c r="K15" s="19" ph="1"/>
      <c r="L15" s="19" ph="1"/>
    </row>
    <row r="16" spans="1:12" ht="18" customHeight="1" x14ac:dyDescent="0.3">
      <c r="C16" s="19" ph="1"/>
      <c r="F16" s="19" ph="1"/>
      <c r="G16" s="19" ph="1"/>
    </row>
    <row r="18" spans="3:7" ht="18" customHeight="1" x14ac:dyDescent="0.3">
      <c r="C18" s="19" ph="1"/>
      <c r="F18" s="19" ph="1"/>
      <c r="G18" s="19" ph="1"/>
    </row>
    <row r="19" spans="3:7" ht="18" customHeight="1" x14ac:dyDescent="0.3">
      <c r="C19" s="19" ph="1"/>
      <c r="F19" s="19" ph="1"/>
      <c r="G19" s="19" ph="1"/>
    </row>
    <row r="20" spans="3:7" ht="18" customHeight="1" x14ac:dyDescent="0.3">
      <c r="C20" s="19" ph="1"/>
      <c r="F20" s="19" ph="1"/>
      <c r="G20" s="19" ph="1"/>
    </row>
    <row r="21" spans="3:7" ht="18" customHeight="1" x14ac:dyDescent="0.3">
      <c r="C21" s="19" ph="1"/>
      <c r="F21" s="19" ph="1"/>
      <c r="G21" s="19" ph="1"/>
    </row>
    <row r="22" spans="3:7" ht="18" customHeight="1" x14ac:dyDescent="0.3">
      <c r="C22" s="19" ph="1"/>
      <c r="F22" s="19" ph="1"/>
      <c r="G22" s="19" ph="1"/>
    </row>
    <row r="23" spans="3:7" ht="18" customHeight="1" x14ac:dyDescent="0.3">
      <c r="C23" s="19" ph="1"/>
      <c r="F23" s="19" ph="1"/>
      <c r="G23" s="19" ph="1"/>
    </row>
    <row r="27" spans="3:7" ht="18" customHeight="1" x14ac:dyDescent="0.3">
      <c r="C27" s="19" ph="1"/>
      <c r="F27" s="19" ph="1"/>
      <c r="G27" s="19" ph="1"/>
    </row>
    <row r="29" spans="3:7" ht="18" customHeight="1" x14ac:dyDescent="0.3">
      <c r="C29" s="19" ph="1"/>
      <c r="F29" s="19" ph="1"/>
      <c r="G29" s="19" ph="1"/>
    </row>
    <row r="30" spans="3:7" ht="18" customHeight="1" x14ac:dyDescent="0.3">
      <c r="C30" s="19" ph="1"/>
      <c r="F30" s="19" ph="1"/>
      <c r="G30" s="19" ph="1"/>
    </row>
    <row r="31" spans="3:7" ht="18" customHeight="1" x14ac:dyDescent="0.3">
      <c r="C31" s="19" ph="1"/>
      <c r="F31" s="19" ph="1"/>
      <c r="G31" s="19" ph="1"/>
    </row>
    <row r="32" spans="3:7" ht="18" customHeight="1" x14ac:dyDescent="0.3">
      <c r="C32" s="19" ph="1"/>
      <c r="F32" s="19" ph="1"/>
      <c r="G32" s="19" ph="1"/>
    </row>
    <row r="33" spans="3:7" ht="18" customHeight="1" x14ac:dyDescent="0.3">
      <c r="C33" s="19" ph="1"/>
      <c r="F33" s="19" ph="1"/>
      <c r="G33" s="19" ph="1"/>
    </row>
    <row r="34" spans="3:7" ht="18" customHeight="1" x14ac:dyDescent="0.3">
      <c r="C34" s="19" ph="1"/>
      <c r="F34" s="19" ph="1"/>
      <c r="G34" s="19" ph="1"/>
    </row>
    <row r="38" spans="3:7" ht="18" customHeight="1" x14ac:dyDescent="0.3">
      <c r="C38" s="19" ph="1"/>
      <c r="F38" s="19" ph="1"/>
      <c r="G38" s="19" ph="1"/>
    </row>
    <row r="39" spans="3:7" ht="18" customHeight="1" x14ac:dyDescent="0.3">
      <c r="C39" s="19" ph="1"/>
      <c r="F39" s="19" ph="1"/>
      <c r="G39" s="19" ph="1"/>
    </row>
    <row r="40" spans="3:7" ht="18" customHeight="1" x14ac:dyDescent="0.3">
      <c r="C40" s="19" ph="1"/>
      <c r="F40" s="19" ph="1"/>
      <c r="G40" s="19" ph="1"/>
    </row>
    <row r="41" spans="3:7" ht="18" customHeight="1" x14ac:dyDescent="0.3">
      <c r="C41" s="19" ph="1"/>
      <c r="F41" s="19" ph="1"/>
      <c r="G41" s="19" ph="1"/>
    </row>
    <row r="42" spans="3:7" ht="18" customHeight="1" x14ac:dyDescent="0.3">
      <c r="C42" s="19" ph="1"/>
      <c r="F42" s="19" ph="1"/>
      <c r="G42" s="19" ph="1"/>
    </row>
    <row r="43" spans="3:7" ht="18" customHeight="1" x14ac:dyDescent="0.3">
      <c r="C43" s="19" ph="1"/>
      <c r="F43" s="19" ph="1"/>
      <c r="G43" s="19" ph="1"/>
    </row>
    <row r="47" spans="3:7" ht="18" customHeight="1" x14ac:dyDescent="0.3">
      <c r="C47" s="19" ph="1"/>
      <c r="F47" s="19" ph="1"/>
      <c r="G47" s="19" ph="1"/>
    </row>
    <row r="48" spans="3:7" ht="18" customHeight="1" x14ac:dyDescent="0.3">
      <c r="C48" s="19" ph="1"/>
      <c r="F48" s="19" ph="1"/>
      <c r="G48" s="19" ph="1"/>
    </row>
    <row r="49" spans="3:7" ht="18" customHeight="1" x14ac:dyDescent="0.3">
      <c r="C49" s="19" ph="1"/>
      <c r="F49" s="19" ph="1"/>
      <c r="G49" s="19" ph="1"/>
    </row>
    <row r="50" spans="3:7" ht="18" customHeight="1" x14ac:dyDescent="0.3">
      <c r="C50" s="19" ph="1"/>
      <c r="F50" s="19" ph="1"/>
      <c r="G50" s="19" ph="1"/>
    </row>
    <row r="51" spans="3:7" ht="18" customHeight="1" x14ac:dyDescent="0.3">
      <c r="C51" s="19" ph="1"/>
      <c r="F51" s="19" ph="1"/>
      <c r="G51" s="19" ph="1"/>
    </row>
    <row r="52" spans="3:7" ht="18" customHeight="1" x14ac:dyDescent="0.3">
      <c r="C52" s="19" ph="1"/>
      <c r="F52" s="19" ph="1"/>
      <c r="G52" s="19" ph="1"/>
    </row>
    <row r="56" spans="3:7" ht="18" customHeight="1" x14ac:dyDescent="0.3">
      <c r="C56" s="19" ph="1"/>
      <c r="F56" s="19" ph="1"/>
      <c r="G56" s="19" ph="1"/>
    </row>
    <row r="57" spans="3:7" ht="18" customHeight="1" x14ac:dyDescent="0.3">
      <c r="C57" s="19" ph="1"/>
      <c r="F57" s="19" ph="1"/>
      <c r="G57" s="19" ph="1"/>
    </row>
  </sheetData>
  <mergeCells count="3">
    <mergeCell ref="A1:F1"/>
    <mergeCell ref="A2:C2"/>
    <mergeCell ref="A9:C9"/>
  </mergeCells>
  <phoneticPr fontId="8"/>
  <conditionalFormatting sqref="G4:G15">
    <cfRule type="expression" dxfId="1" priority="1">
      <formula>IF(ISERROR(FIND("　",B4)), "姓と名の間は全角の空白を入れてください", "Space found")</formula>
    </cfRule>
  </conditionalFormatting>
  <dataValidations count="1">
    <dataValidation type="list" allowBlank="1" showInputMessage="1" showErrorMessage="1" sqref="E4:E8 E11:E15" xr:uid="{D2DC23AB-3C4B-4D8F-8DED-189A82387B24}">
      <formula1>"3年,2年,1年"</formula1>
    </dataValidation>
  </dataValidations>
  <pageMargins left="0.67" right="0.27559055118110237" top="0.74803149606299213" bottom="0.52" header="0.31496062992125984" footer="0.31496062992125984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8"/>
  <sheetViews>
    <sheetView zoomScaleNormal="100" zoomScaleSheetLayoutView="100" workbookViewId="0">
      <selection activeCell="B4" sqref="B4"/>
    </sheetView>
  </sheetViews>
  <sheetFormatPr defaultColWidth="9" defaultRowHeight="18" customHeight="1" x14ac:dyDescent="0.3"/>
  <cols>
    <col min="1" max="1" width="5.21875" style="31" customWidth="1"/>
    <col min="2" max="2" width="17.109375" style="29" customWidth="1"/>
    <col min="3" max="3" width="23.77734375" style="29" customWidth="1"/>
    <col min="4" max="4" width="15" style="29" customWidth="1"/>
    <col min="5" max="5" width="11.44140625" style="29" customWidth="1"/>
    <col min="6" max="6" width="6" style="29" bestFit="1" customWidth="1"/>
    <col min="7" max="7" width="17.33203125" style="29" customWidth="1"/>
    <col min="8" max="8" width="9.88671875" style="29" customWidth="1"/>
    <col min="9" max="16384" width="9" style="29"/>
  </cols>
  <sheetData>
    <row r="1" spans="1:12" ht="25.2" customHeight="1" x14ac:dyDescent="0.3">
      <c r="A1" s="50" t="str">
        <f>+集計表!A1</f>
        <v>第13回三重県小学生オープンバドミントン大会(低学年の部)申込集計</v>
      </c>
      <c r="B1" s="50"/>
      <c r="C1" s="50"/>
      <c r="D1" s="50"/>
      <c r="E1" s="50"/>
      <c r="F1" s="50"/>
      <c r="G1" s="28"/>
      <c r="H1" s="28"/>
    </row>
    <row r="2" spans="1:12" ht="21.75" customHeight="1" x14ac:dyDescent="0.3">
      <c r="A2" s="51" t="s">
        <v>28</v>
      </c>
      <c r="B2" s="51"/>
      <c r="C2" s="51"/>
      <c r="D2" s="20"/>
      <c r="E2" s="20"/>
      <c r="F2" s="20"/>
    </row>
    <row r="3" spans="1:12" ht="21.75" customHeight="1" x14ac:dyDescent="0.3">
      <c r="A3" s="21" t="s">
        <v>0</v>
      </c>
      <c r="B3" s="22" t="s">
        <v>15</v>
      </c>
      <c r="C3" s="22" t="s">
        <v>16</v>
      </c>
      <c r="D3" s="22" t="s">
        <v>17</v>
      </c>
      <c r="E3" s="23" t="s">
        <v>1</v>
      </c>
      <c r="F3" s="23" t="s">
        <v>18</v>
      </c>
      <c r="I3" s="29" ph="1"/>
      <c r="K3" s="29" ph="1"/>
      <c r="L3" s="29" ph="1"/>
    </row>
    <row r="4" spans="1:12" ht="21.75" customHeight="1" x14ac:dyDescent="0.35">
      <c r="A4" s="24">
        <v>1</v>
      </c>
      <c r="B4" s="25"/>
      <c r="C4" s="25"/>
      <c r="D4" s="25"/>
      <c r="E4" s="25"/>
      <c r="F4" s="26" t="s">
        <v>19</v>
      </c>
      <c r="G4" s="34" t="str">
        <f>IF(B4="","",IF(ISERROR(FIND("　",B4)),"姓と名の間は全角の空白を入れてください","OK"))</f>
        <v/>
      </c>
      <c r="I4" s="29" ph="1"/>
      <c r="K4" s="29" ph="1"/>
      <c r="L4" s="29" ph="1"/>
    </row>
    <row r="5" spans="1:12" ht="21.75" customHeight="1" x14ac:dyDescent="0.35">
      <c r="A5" s="24">
        <v>2</v>
      </c>
      <c r="B5" s="25"/>
      <c r="C5" s="25"/>
      <c r="D5" s="25"/>
      <c r="E5" s="25"/>
      <c r="F5" s="26" t="s">
        <v>19</v>
      </c>
      <c r="G5" s="34" t="str">
        <f t="shared" ref="G5:G8" si="0">IF(B5="","",IF(ISERROR(FIND("　",B5)),"姓と名の間は全角の空白を入れてください","OK"))</f>
        <v/>
      </c>
      <c r="I5" s="29" ph="1"/>
      <c r="K5" s="29" ph="1"/>
      <c r="L5" s="29" ph="1"/>
    </row>
    <row r="6" spans="1:12" ht="21.75" customHeight="1" x14ac:dyDescent="0.35">
      <c r="A6" s="24">
        <v>3</v>
      </c>
      <c r="B6" s="25"/>
      <c r="C6" s="25"/>
      <c r="D6" s="25"/>
      <c r="E6" s="25"/>
      <c r="F6" s="26" t="s">
        <v>19</v>
      </c>
      <c r="G6" s="34" t="str">
        <f t="shared" si="0"/>
        <v/>
      </c>
      <c r="I6" s="29" ph="1"/>
      <c r="K6" s="29" ph="1"/>
      <c r="L6" s="29" ph="1"/>
    </row>
    <row r="7" spans="1:12" ht="21.75" customHeight="1" x14ac:dyDescent="0.35">
      <c r="A7" s="24">
        <v>4</v>
      </c>
      <c r="B7" s="25"/>
      <c r="C7" s="25"/>
      <c r="D7" s="25"/>
      <c r="E7" s="25"/>
      <c r="F7" s="26" t="s">
        <v>19</v>
      </c>
      <c r="G7" s="34" t="str">
        <f t="shared" si="0"/>
        <v/>
      </c>
      <c r="I7" s="29" ph="1"/>
      <c r="K7" s="29" ph="1"/>
      <c r="L7" s="29" ph="1"/>
    </row>
    <row r="8" spans="1:12" ht="21.75" customHeight="1" x14ac:dyDescent="0.35">
      <c r="A8" s="24">
        <v>5</v>
      </c>
      <c r="B8" s="25"/>
      <c r="C8" s="25"/>
      <c r="D8" s="25"/>
      <c r="E8" s="25"/>
      <c r="F8" s="26" t="s">
        <v>19</v>
      </c>
      <c r="G8" s="34" t="str">
        <f t="shared" si="0"/>
        <v/>
      </c>
      <c r="I8" s="29" ph="1"/>
      <c r="K8" s="29" ph="1"/>
      <c r="L8" s="29" ph="1"/>
    </row>
    <row r="9" spans="1:12" ht="21.75" customHeight="1" x14ac:dyDescent="0.35">
      <c r="A9" s="52" t="s">
        <v>26</v>
      </c>
      <c r="B9" s="52"/>
      <c r="C9" s="52"/>
      <c r="D9" s="20"/>
      <c r="E9" s="20"/>
      <c r="F9" s="20"/>
      <c r="G9" s="34"/>
    </row>
    <row r="10" spans="1:12" ht="21.75" customHeight="1" x14ac:dyDescent="0.35">
      <c r="A10" s="21" t="s">
        <v>0</v>
      </c>
      <c r="B10" s="22" t="s">
        <v>15</v>
      </c>
      <c r="C10" s="22" t="s">
        <v>16</v>
      </c>
      <c r="D10" s="22" t="s">
        <v>17</v>
      </c>
      <c r="E10" s="23" t="s">
        <v>1</v>
      </c>
      <c r="F10" s="23" t="s">
        <v>18</v>
      </c>
      <c r="G10" s="34"/>
      <c r="I10" s="29" ph="1"/>
      <c r="K10" s="29" ph="1"/>
      <c r="L10" s="29" ph="1"/>
    </row>
    <row r="11" spans="1:12" ht="21.75" customHeight="1" x14ac:dyDescent="0.35">
      <c r="A11" s="24">
        <v>1</v>
      </c>
      <c r="B11" s="25"/>
      <c r="C11" s="25"/>
      <c r="D11" s="25"/>
      <c r="E11" s="25"/>
      <c r="F11" s="26" t="s">
        <v>20</v>
      </c>
      <c r="G11" s="34" t="str">
        <f>IF(B11="","",IF(ISERROR(FIND("　",B11)),"姓と名の間は全角の空白を入れてください","OK"))</f>
        <v/>
      </c>
      <c r="I11" s="29" ph="1"/>
      <c r="K11" s="29" ph="1"/>
      <c r="L11" s="29" ph="1"/>
    </row>
    <row r="12" spans="1:12" ht="21.75" customHeight="1" x14ac:dyDescent="0.35">
      <c r="A12" s="24">
        <v>2</v>
      </c>
      <c r="B12" s="25"/>
      <c r="C12" s="25"/>
      <c r="D12" s="25"/>
      <c r="E12" s="25"/>
      <c r="F12" s="26" t="s">
        <v>20</v>
      </c>
      <c r="G12" s="34" t="str">
        <f t="shared" ref="G12:G15" si="1">IF(B12="","",IF(ISERROR(FIND("　",B12)),"姓と名の間は全角の空白を入れてください","OK"))</f>
        <v/>
      </c>
      <c r="I12" s="29" ph="1"/>
      <c r="K12" s="29" ph="1"/>
      <c r="L12" s="29" ph="1"/>
    </row>
    <row r="13" spans="1:12" ht="21.75" customHeight="1" x14ac:dyDescent="0.35">
      <c r="A13" s="24">
        <v>3</v>
      </c>
      <c r="B13" s="25"/>
      <c r="C13" s="25"/>
      <c r="D13" s="25"/>
      <c r="E13" s="25"/>
      <c r="F13" s="26" t="s">
        <v>20</v>
      </c>
      <c r="G13" s="34" t="str">
        <f t="shared" si="1"/>
        <v/>
      </c>
      <c r="I13" s="29" ph="1"/>
      <c r="K13" s="29" ph="1"/>
      <c r="L13" s="29" ph="1"/>
    </row>
    <row r="14" spans="1:12" ht="21.75" customHeight="1" x14ac:dyDescent="0.35">
      <c r="A14" s="24">
        <v>4</v>
      </c>
      <c r="B14" s="25"/>
      <c r="C14" s="25"/>
      <c r="D14" s="25"/>
      <c r="E14" s="25"/>
      <c r="F14" s="26" t="s">
        <v>20</v>
      </c>
      <c r="G14" s="34" t="str">
        <f t="shared" si="1"/>
        <v/>
      </c>
      <c r="I14" s="29" ph="1"/>
      <c r="K14" s="29" ph="1"/>
      <c r="L14" s="29" ph="1"/>
    </row>
    <row r="15" spans="1:12" ht="21.75" customHeight="1" x14ac:dyDescent="0.35">
      <c r="A15" s="24">
        <v>5</v>
      </c>
      <c r="B15" s="25"/>
      <c r="C15" s="25"/>
      <c r="D15" s="25"/>
      <c r="E15" s="25"/>
      <c r="F15" s="26" t="s">
        <v>20</v>
      </c>
      <c r="G15" s="34" t="str">
        <f t="shared" si="1"/>
        <v/>
      </c>
      <c r="I15" s="29" ph="1"/>
      <c r="K15" s="29" ph="1"/>
      <c r="L15" s="29" ph="1"/>
    </row>
    <row r="16" spans="1:12" ht="21.75" customHeight="1" x14ac:dyDescent="0.35">
      <c r="A16" s="53" t="s">
        <v>29</v>
      </c>
      <c r="B16" s="53"/>
      <c r="C16" s="53"/>
      <c r="D16" s="20"/>
      <c r="E16" s="20"/>
      <c r="F16" s="20"/>
      <c r="G16" s="34"/>
    </row>
    <row r="17" spans="1:12" ht="29.25" customHeight="1" x14ac:dyDescent="0.35">
      <c r="A17" s="21" t="s">
        <v>0</v>
      </c>
      <c r="B17" s="22" t="s">
        <v>15</v>
      </c>
      <c r="C17" s="22" t="s">
        <v>16</v>
      </c>
      <c r="D17" s="22" t="s">
        <v>17</v>
      </c>
      <c r="E17" s="30" t="s">
        <v>112</v>
      </c>
      <c r="F17" s="23" t="s">
        <v>18</v>
      </c>
      <c r="G17" s="34" t="str">
        <f t="shared" ref="G17" si="2">IF(ISERROR(FIND("　",B17)), "姓と名の間は全角の空白を入れてください", "")</f>
        <v/>
      </c>
      <c r="I17" s="29" ph="1"/>
      <c r="K17" s="29" ph="1"/>
      <c r="L17" s="29" ph="1"/>
    </row>
    <row r="18" spans="1:12" ht="21.75" customHeight="1" x14ac:dyDescent="0.35">
      <c r="A18" s="24">
        <v>1</v>
      </c>
      <c r="B18" s="25"/>
      <c r="C18" s="25"/>
      <c r="D18" s="36" t="s">
        <v>35</v>
      </c>
      <c r="E18" s="37"/>
      <c r="F18" s="26"/>
      <c r="G18" s="34" t="str">
        <f>IF(B18="","",IF(ISERROR(FIND("　",B18)),"姓と名の間は全角の空白を入れてください","OK"))</f>
        <v/>
      </c>
      <c r="I18" s="29" ph="1"/>
      <c r="K18" s="29" ph="1"/>
      <c r="L18" s="29" ph="1"/>
    </row>
    <row r="19" spans="1:12" ht="21.75" customHeight="1" x14ac:dyDescent="0.35">
      <c r="A19" s="24">
        <v>2</v>
      </c>
      <c r="B19" s="25"/>
      <c r="C19" s="25"/>
      <c r="D19" s="36" t="s">
        <v>35</v>
      </c>
      <c r="E19" s="38"/>
      <c r="F19" s="26"/>
      <c r="G19" s="34" t="str">
        <f t="shared" ref="G19:G22" si="3">IF(B19="","",IF(ISERROR(FIND("　",B19)),"姓と名の間は全角の空白を入れてください","OK"))</f>
        <v/>
      </c>
      <c r="I19" s="29" ph="1"/>
      <c r="K19" s="29" ph="1"/>
      <c r="L19" s="29" ph="1"/>
    </row>
    <row r="20" spans="1:12" ht="21.75" customHeight="1" x14ac:dyDescent="0.35">
      <c r="A20" s="24">
        <v>3</v>
      </c>
      <c r="B20" s="25"/>
      <c r="C20" s="25"/>
      <c r="D20" s="36" t="s">
        <v>35</v>
      </c>
      <c r="E20" s="38"/>
      <c r="F20" s="26"/>
      <c r="G20" s="34" t="str">
        <f t="shared" si="3"/>
        <v/>
      </c>
      <c r="I20" s="29" ph="1"/>
      <c r="K20" s="29" ph="1"/>
      <c r="L20" s="29" ph="1"/>
    </row>
    <row r="21" spans="1:12" ht="21.75" customHeight="1" x14ac:dyDescent="0.35">
      <c r="A21" s="24">
        <v>4</v>
      </c>
      <c r="B21" s="25"/>
      <c r="C21" s="25"/>
      <c r="D21" s="36" t="s">
        <v>35</v>
      </c>
      <c r="E21" s="38"/>
      <c r="F21" s="26"/>
      <c r="G21" s="34" t="str">
        <f t="shared" si="3"/>
        <v/>
      </c>
      <c r="I21" s="29" ph="1"/>
      <c r="K21" s="29" ph="1"/>
      <c r="L21" s="29" ph="1"/>
    </row>
    <row r="22" spans="1:12" ht="21.75" customHeight="1" x14ac:dyDescent="0.35">
      <c r="A22" s="24">
        <v>5</v>
      </c>
      <c r="B22" s="25"/>
      <c r="C22" s="25"/>
      <c r="D22" s="36" t="s">
        <v>35</v>
      </c>
      <c r="E22" s="38"/>
      <c r="F22" s="26"/>
      <c r="G22" s="34" t="str">
        <f t="shared" si="3"/>
        <v/>
      </c>
      <c r="I22" s="29" ph="1"/>
      <c r="K22" s="29" ph="1"/>
      <c r="L22" s="29" ph="1"/>
    </row>
    <row r="24" spans="1:12" ht="18" customHeight="1" x14ac:dyDescent="0.3">
      <c r="C24" s="29" ph="1"/>
      <c r="F24" s="29" ph="1"/>
      <c r="G24" s="29" ph="1"/>
    </row>
    <row r="26" spans="1:12" ht="18" customHeight="1" x14ac:dyDescent="0.3">
      <c r="C26" s="29" ph="1"/>
      <c r="F26" s="29" ph="1"/>
      <c r="G26" s="29" ph="1"/>
    </row>
    <row r="28" spans="1:12" ht="18" customHeight="1" x14ac:dyDescent="0.3">
      <c r="C28" s="29" ph="1"/>
      <c r="F28" s="29" ph="1"/>
      <c r="G28" s="29" ph="1"/>
    </row>
    <row r="29" spans="1:12" ht="18" customHeight="1" x14ac:dyDescent="0.3">
      <c r="C29" s="29" ph="1"/>
      <c r="F29" s="29" ph="1"/>
      <c r="G29" s="29" ph="1"/>
    </row>
    <row r="30" spans="1:12" ht="18" customHeight="1" x14ac:dyDescent="0.3">
      <c r="C30" s="29" ph="1"/>
      <c r="F30" s="29" ph="1"/>
      <c r="G30" s="29" ph="1"/>
    </row>
    <row r="31" spans="1:12" ht="18" customHeight="1" x14ac:dyDescent="0.3">
      <c r="C31" s="29" ph="1"/>
      <c r="F31" s="29" ph="1"/>
      <c r="G31" s="29" ph="1"/>
    </row>
    <row r="32" spans="1:12" ht="18" customHeight="1" x14ac:dyDescent="0.3">
      <c r="C32" s="29" ph="1"/>
      <c r="F32" s="29" ph="1"/>
      <c r="G32" s="29" ph="1"/>
    </row>
    <row r="33" spans="3:7" ht="18" customHeight="1" x14ac:dyDescent="0.3">
      <c r="C33" s="29" ph="1"/>
      <c r="F33" s="29" ph="1"/>
      <c r="G33" s="29" ph="1"/>
    </row>
    <row r="37" spans="3:7" ht="18" customHeight="1" x14ac:dyDescent="0.3">
      <c r="C37" s="29" ph="1"/>
      <c r="F37" s="29" ph="1"/>
      <c r="G37" s="29" ph="1"/>
    </row>
    <row r="39" spans="3:7" ht="18" customHeight="1" x14ac:dyDescent="0.3">
      <c r="C39" s="29" ph="1"/>
      <c r="F39" s="29" ph="1"/>
      <c r="G39" s="29" ph="1"/>
    </row>
    <row r="40" spans="3:7" ht="18" customHeight="1" x14ac:dyDescent="0.3">
      <c r="C40" s="29" ph="1"/>
      <c r="F40" s="29" ph="1"/>
      <c r="G40" s="29" ph="1"/>
    </row>
    <row r="41" spans="3:7" ht="18" customHeight="1" x14ac:dyDescent="0.3">
      <c r="C41" s="29" ph="1"/>
      <c r="F41" s="29" ph="1"/>
      <c r="G41" s="29" ph="1"/>
    </row>
    <row r="42" spans="3:7" ht="18" customHeight="1" x14ac:dyDescent="0.3">
      <c r="C42" s="29" ph="1"/>
      <c r="F42" s="29" ph="1"/>
      <c r="G42" s="29" ph="1"/>
    </row>
    <row r="43" spans="3:7" ht="18" customHeight="1" x14ac:dyDescent="0.3">
      <c r="C43" s="29" ph="1"/>
      <c r="F43" s="29" ph="1"/>
      <c r="G43" s="29" ph="1"/>
    </row>
    <row r="44" spans="3:7" ht="18" customHeight="1" x14ac:dyDescent="0.3">
      <c r="C44" s="29" ph="1"/>
      <c r="F44" s="29" ph="1"/>
      <c r="G44" s="29" ph="1"/>
    </row>
    <row r="48" spans="3:7" ht="18" customHeight="1" x14ac:dyDescent="0.3">
      <c r="C48" s="29" ph="1"/>
      <c r="F48" s="29" ph="1"/>
      <c r="G48" s="29" ph="1"/>
    </row>
    <row r="49" spans="3:7" ht="18" customHeight="1" x14ac:dyDescent="0.3">
      <c r="C49" s="29" ph="1"/>
      <c r="F49" s="29" ph="1"/>
      <c r="G49" s="29" ph="1"/>
    </row>
    <row r="50" spans="3:7" ht="18" customHeight="1" x14ac:dyDescent="0.3">
      <c r="C50" s="29" ph="1"/>
      <c r="F50" s="29" ph="1"/>
      <c r="G50" s="29" ph="1"/>
    </row>
    <row r="51" spans="3:7" ht="18" customHeight="1" x14ac:dyDescent="0.3">
      <c r="C51" s="29" ph="1"/>
      <c r="F51" s="29" ph="1"/>
      <c r="G51" s="29" ph="1"/>
    </row>
    <row r="52" spans="3:7" ht="18" customHeight="1" x14ac:dyDescent="0.3">
      <c r="C52" s="29" ph="1"/>
      <c r="F52" s="29" ph="1"/>
      <c r="G52" s="29" ph="1"/>
    </row>
    <row r="53" spans="3:7" ht="18" customHeight="1" x14ac:dyDescent="0.3">
      <c r="C53" s="29" ph="1"/>
      <c r="F53" s="29" ph="1"/>
      <c r="G53" s="29" ph="1"/>
    </row>
    <row r="57" spans="3:7" ht="18" customHeight="1" x14ac:dyDescent="0.3">
      <c r="C57" s="29" ph="1"/>
      <c r="F57" s="29" ph="1"/>
      <c r="G57" s="29" ph="1"/>
    </row>
    <row r="58" spans="3:7" ht="18" customHeight="1" x14ac:dyDescent="0.3">
      <c r="C58" s="29" ph="1"/>
      <c r="F58" s="29" ph="1"/>
      <c r="G58" s="29" ph="1"/>
    </row>
    <row r="65" spans="3:7" ht="18" customHeight="1" x14ac:dyDescent="0.3">
      <c r="C65" s="29" ph="1"/>
      <c r="F65" s="29" ph="1"/>
      <c r="G65" s="29" ph="1"/>
    </row>
    <row r="66" spans="3:7" ht="18" customHeight="1" x14ac:dyDescent="0.3">
      <c r="C66" s="29" ph="1"/>
      <c r="F66" s="29" ph="1"/>
      <c r="G66" s="29" ph="1"/>
    </row>
    <row r="67" spans="3:7" ht="18" customHeight="1" x14ac:dyDescent="0.3">
      <c r="C67" s="29" ph="1"/>
      <c r="F67" s="29" ph="1"/>
      <c r="G67" s="29" ph="1"/>
    </row>
    <row r="68" spans="3:7" ht="18" customHeight="1" x14ac:dyDescent="0.3">
      <c r="C68" s="29" ph="1"/>
      <c r="F68" s="29" ph="1"/>
      <c r="G68" s="29" ph="1"/>
    </row>
  </sheetData>
  <mergeCells count="4">
    <mergeCell ref="A16:C16"/>
    <mergeCell ref="A9:C9"/>
    <mergeCell ref="A1:F1"/>
    <mergeCell ref="A2:C2"/>
  </mergeCells>
  <phoneticPr fontId="7" type="Hiragana"/>
  <conditionalFormatting sqref="G4:G22">
    <cfRule type="expression" dxfId="0" priority="1">
      <formula>IF(ISERROR(FIND("　",B4)), "姓と名の間は全角の空白を入れてください", "Space found")</formula>
    </cfRule>
  </conditionalFormatting>
  <dataValidations count="2">
    <dataValidation type="list" allowBlank="1" showInputMessage="1" showErrorMessage="1" sqref="F18:F22" xr:uid="{DA40BC32-98DB-4575-9FFF-58ADE06FCAF1}">
      <formula1>"男,女"</formula1>
    </dataValidation>
    <dataValidation type="list" allowBlank="1" showInputMessage="1" showErrorMessage="1" sqref="E4:E8 E11:E15" xr:uid="{041E8E3A-FF9A-4B13-B0E2-C5EAE203175C}">
      <formula1>"3年,2年,1年"</formula1>
    </dataValidation>
  </dataValidations>
  <pageMargins left="0.67" right="0.27559055118110237" top="0.74803149606299213" bottom="0.52" header="0.31496062992125984" footer="0.31496062992125984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D8EAD-CFEA-45F7-8629-6353BAB65354}">
  <dimension ref="A1:X36"/>
  <sheetViews>
    <sheetView workbookViewId="0">
      <selection activeCell="V3" sqref="V3"/>
    </sheetView>
  </sheetViews>
  <sheetFormatPr defaultColWidth="8.88671875" defaultRowHeight="15" x14ac:dyDescent="0.2"/>
  <cols>
    <col min="1" max="1" width="14.33203125" style="2" bestFit="1" customWidth="1"/>
    <col min="2" max="2" width="6" style="2" bestFit="1" customWidth="1"/>
    <col min="3" max="9" width="8.88671875" style="2"/>
    <col min="10" max="15" width="3.6640625" style="2" customWidth="1"/>
    <col min="16" max="16384" width="8.88671875" style="2"/>
  </cols>
  <sheetData>
    <row r="1" spans="1:24" x14ac:dyDescent="0.2">
      <c r="A1" s="2" t="s">
        <v>43</v>
      </c>
      <c r="B1" s="2" t="s">
        <v>42</v>
      </c>
      <c r="C1" s="2" t="s">
        <v>36</v>
      </c>
      <c r="D1" s="2" t="s">
        <v>44</v>
      </c>
      <c r="E1" s="2" t="s">
        <v>37</v>
      </c>
      <c r="F1" s="2" t="s">
        <v>38</v>
      </c>
      <c r="G1" s="2" t="s">
        <v>39</v>
      </c>
      <c r="H1" s="2" t="s">
        <v>41</v>
      </c>
      <c r="I1" s="2" t="s">
        <v>104</v>
      </c>
      <c r="Q1" s="2" t="s">
        <v>111</v>
      </c>
      <c r="R1" s="2" t="s">
        <v>38</v>
      </c>
      <c r="S1" s="2" t="s">
        <v>39</v>
      </c>
      <c r="T1" s="2" t="s">
        <v>36</v>
      </c>
      <c r="U1" s="2" t="s">
        <v>37</v>
      </c>
    </row>
    <row r="2" spans="1:24" x14ac:dyDescent="0.2">
      <c r="A2" s="2" t="str">
        <f>IF('３年以下申込書'!B4="","","３年生以下男子")</f>
        <v/>
      </c>
      <c r="B2" s="2">
        <v>1</v>
      </c>
      <c r="C2" s="2">
        <f>集計表!$B$2</f>
        <v>0</v>
      </c>
      <c r="D2" s="2">
        <f>集計表!$B$3</f>
        <v>0</v>
      </c>
      <c r="E2" s="2" t="str">
        <f>+'３年以下申込書'!F4</f>
        <v>男</v>
      </c>
      <c r="F2" s="2" t="str">
        <f>IF('３年以下申込書'!B4="","",'３年以下申込書'!B4)</f>
        <v/>
      </c>
      <c r="G2" s="2" t="str">
        <f>IF('３年以下申込書'!C4="","",'３年以下申込書'!C4)</f>
        <v/>
      </c>
      <c r="H2" s="2" t="str">
        <f>IF('３年以下申込書'!E4="","",'３年以下申込書'!E4)</f>
        <v/>
      </c>
      <c r="I2" s="2" t="str">
        <f>+集計表!$D$4</f>
        <v/>
      </c>
      <c r="J2" s="2" t="s">
        <v>128</v>
      </c>
      <c r="K2" s="2">
        <f>+C2</f>
        <v>0</v>
      </c>
      <c r="L2" s="2" t="str">
        <f>+E2</f>
        <v>男</v>
      </c>
      <c r="Q2" s="2" t="str">
        <f>IF(R2="", "", VLOOKUP(R2,$F2:$M99,5,FALSE))</f>
        <v/>
      </c>
      <c r="R2" s="2" t="str">
        <f t="array" ref="R2">IFERROR(INDEX(F:F, SMALL(IF(F$1:F$100&lt;&gt;"", ROW(F$1:F$100)), ROW()-ROW(F$1)+1)), "")</f>
        <v/>
      </c>
      <c r="S2" s="2" t="str">
        <f>IF(R2="", "", VLOOKUP(R2,$F2:$M99,2,FALSE))</f>
        <v/>
      </c>
      <c r="T2" s="2" t="str">
        <f>IF(R2="", "", VLOOKUP(R2,$F$2:$M$99,6,FALSE))</f>
        <v/>
      </c>
      <c r="U2" s="2" t="str">
        <f>IF(R2="", "", VLOOKUP(R2,$F$2:$M$99,7,FALSE))</f>
        <v/>
      </c>
      <c r="W2" s="2" t="s">
        <v>121</v>
      </c>
      <c r="X2" s="2" t="s">
        <v>129</v>
      </c>
    </row>
    <row r="3" spans="1:24" x14ac:dyDescent="0.2">
      <c r="A3" s="2" t="str">
        <f>IF('３年以下申込書'!B5="","","３年生以下男子")</f>
        <v/>
      </c>
      <c r="B3" s="2">
        <v>2</v>
      </c>
      <c r="C3" s="2">
        <f>集計表!$B$2</f>
        <v>0</v>
      </c>
      <c r="D3" s="2">
        <f>集計表!$B$3</f>
        <v>0</v>
      </c>
      <c r="E3" s="2" t="str">
        <f>+'３年以下申込書'!F5</f>
        <v>男</v>
      </c>
      <c r="F3" s="2" t="str">
        <f>IF('３年以下申込書'!B5="","",'３年以下申込書'!B5)</f>
        <v/>
      </c>
      <c r="G3" s="2" t="str">
        <f>IF('３年以下申込書'!C5="","",'３年以下申込書'!C5)</f>
        <v/>
      </c>
      <c r="H3" s="2" t="str">
        <f>IF('３年以下申込書'!E5="","",'３年以下申込書'!E5)</f>
        <v/>
      </c>
      <c r="I3" s="2" t="str">
        <f>+集計表!$D$4</f>
        <v/>
      </c>
      <c r="J3" s="2" t="s">
        <v>128</v>
      </c>
      <c r="K3" s="2">
        <f t="shared" ref="K3:K36" si="0">+C3</f>
        <v>0</v>
      </c>
      <c r="L3" s="2" t="str">
        <f t="shared" ref="L3:L36" si="1">+E3</f>
        <v>男</v>
      </c>
      <c r="Q3" s="2" t="str">
        <f t="shared" ref="Q3:Q36" si="2">IF(R3="", "", VLOOKUP(R3,$F3:$M100,5,FALSE))</f>
        <v/>
      </c>
      <c r="R3" s="2" t="str">
        <f t="array" ref="R3">IFERROR(INDEX(F:F, SMALL(IF(F$1:F$100&lt;&gt;"", ROW(F$1:F$100)), ROW()-ROW(F$1)+1)), "")</f>
        <v/>
      </c>
      <c r="S3" s="2" t="str">
        <f t="shared" ref="S3:S36" si="3">IF(R3="", "", VLOOKUP(R3,$F3:$M100,2,FALSE))</f>
        <v/>
      </c>
      <c r="T3" s="2" t="str">
        <f t="shared" ref="T3:T36" si="4">IF(R3="", "", VLOOKUP(R3,$F$2:$M$99,6,FALSE))</f>
        <v/>
      </c>
      <c r="U3" s="2" t="str">
        <f t="shared" ref="U3:U36" si="5">IF(R3="", "", VLOOKUP(R3,$F$2:$M$99,7,FALSE))</f>
        <v/>
      </c>
      <c r="W3" s="2" t="s">
        <v>122</v>
      </c>
      <c r="X3" s="2" t="s">
        <v>131</v>
      </c>
    </row>
    <row r="4" spans="1:24" x14ac:dyDescent="0.2">
      <c r="A4" s="2" t="str">
        <f>IF('３年以下申込書'!B6="","","３年生以下男子")</f>
        <v/>
      </c>
      <c r="B4" s="2">
        <v>3</v>
      </c>
      <c r="C4" s="2">
        <f>集計表!$B$2</f>
        <v>0</v>
      </c>
      <c r="D4" s="2">
        <f>集計表!$B$3</f>
        <v>0</v>
      </c>
      <c r="E4" s="2" t="str">
        <f>+'３年以下申込書'!F6</f>
        <v>男</v>
      </c>
      <c r="F4" s="2" t="str">
        <f>IF('３年以下申込書'!B6="","",'３年以下申込書'!B6)</f>
        <v/>
      </c>
      <c r="G4" s="2" t="str">
        <f>IF('３年以下申込書'!C6="","",'３年以下申込書'!C6)</f>
        <v/>
      </c>
      <c r="H4" s="2" t="str">
        <f>IF('３年以下申込書'!E6="","",'３年以下申込書'!E6)</f>
        <v/>
      </c>
      <c r="I4" s="2" t="str">
        <f>+集計表!$D$4</f>
        <v/>
      </c>
      <c r="J4" s="2" t="s">
        <v>128</v>
      </c>
      <c r="K4" s="2">
        <f t="shared" si="0"/>
        <v>0</v>
      </c>
      <c r="L4" s="2" t="str">
        <f t="shared" si="1"/>
        <v>男</v>
      </c>
      <c r="Q4" s="2" t="str">
        <f t="shared" si="2"/>
        <v/>
      </c>
      <c r="R4" s="2" t="str">
        <f t="array" ref="R4">IFERROR(INDEX(F:F, SMALL(IF(F$1:F$100&lt;&gt;"", ROW(F$1:F$100)), ROW()-ROW(F$1)+1)), "")</f>
        <v/>
      </c>
      <c r="S4" s="2" t="str">
        <f t="shared" si="3"/>
        <v/>
      </c>
      <c r="T4" s="2" t="str">
        <f t="shared" si="4"/>
        <v/>
      </c>
      <c r="U4" s="2" t="str">
        <f t="shared" si="5"/>
        <v/>
      </c>
      <c r="W4" s="2" t="s">
        <v>123</v>
      </c>
      <c r="X4" s="2" t="s">
        <v>133</v>
      </c>
    </row>
    <row r="5" spans="1:24" x14ac:dyDescent="0.2">
      <c r="A5" s="2" t="str">
        <f>IF('３年以下申込書'!B7="","","３年生以下男子")</f>
        <v/>
      </c>
      <c r="B5" s="2">
        <v>4</v>
      </c>
      <c r="C5" s="2">
        <f>集計表!$B$2</f>
        <v>0</v>
      </c>
      <c r="D5" s="2">
        <f>集計表!$B$3</f>
        <v>0</v>
      </c>
      <c r="E5" s="2" t="str">
        <f>+'３年以下申込書'!F7</f>
        <v>男</v>
      </c>
      <c r="F5" s="2" t="str">
        <f>IF('３年以下申込書'!B7="","",'３年以下申込書'!B7)</f>
        <v/>
      </c>
      <c r="G5" s="2" t="str">
        <f>IF('３年以下申込書'!C7="","",'３年以下申込書'!C7)</f>
        <v/>
      </c>
      <c r="H5" s="2" t="str">
        <f>IF('３年以下申込書'!E7="","",'３年以下申込書'!E7)</f>
        <v/>
      </c>
      <c r="I5" s="2" t="str">
        <f>+集計表!$D$4</f>
        <v/>
      </c>
      <c r="J5" s="2" t="s">
        <v>128</v>
      </c>
      <c r="K5" s="2">
        <f t="shared" si="0"/>
        <v>0</v>
      </c>
      <c r="L5" s="2" t="str">
        <f t="shared" si="1"/>
        <v>男</v>
      </c>
      <c r="Q5" s="2" t="str">
        <f t="shared" si="2"/>
        <v/>
      </c>
      <c r="R5" s="2" t="str">
        <f t="array" ref="R5">IFERROR(INDEX(F:F, SMALL(IF(F$1:F$100&lt;&gt;"", ROW(F$1:F$100)), ROW()-ROW(F$1)+1)), "")</f>
        <v/>
      </c>
      <c r="S5" s="2" t="str">
        <f t="shared" si="3"/>
        <v/>
      </c>
      <c r="T5" s="2" t="str">
        <f t="shared" si="4"/>
        <v/>
      </c>
      <c r="U5" s="2" t="str">
        <f t="shared" si="5"/>
        <v/>
      </c>
      <c r="W5" s="2" t="s">
        <v>124</v>
      </c>
      <c r="X5" s="2" t="s">
        <v>135</v>
      </c>
    </row>
    <row r="6" spans="1:24" x14ac:dyDescent="0.2">
      <c r="A6" s="2" t="str">
        <f>IF('３年以下申込書'!B8="","","３年生以下男子")</f>
        <v/>
      </c>
      <c r="B6" s="2">
        <v>5</v>
      </c>
      <c r="C6" s="2">
        <f>集計表!$B$2</f>
        <v>0</v>
      </c>
      <c r="D6" s="2">
        <f>集計表!$B$3</f>
        <v>0</v>
      </c>
      <c r="E6" s="2" t="str">
        <f>+'３年以下申込書'!F8</f>
        <v>男</v>
      </c>
      <c r="F6" s="2" t="str">
        <f>IF('３年以下申込書'!B8="","",'３年以下申込書'!B8)</f>
        <v/>
      </c>
      <c r="G6" s="2" t="str">
        <f>IF('３年以下申込書'!C8="","",'３年以下申込書'!C8)</f>
        <v/>
      </c>
      <c r="H6" s="2" t="str">
        <f>IF('３年以下申込書'!E8="","",'３年以下申込書'!E8)</f>
        <v/>
      </c>
      <c r="I6" s="2" t="str">
        <f>+集計表!$D$4</f>
        <v/>
      </c>
      <c r="J6" s="2" t="s">
        <v>128</v>
      </c>
      <c r="K6" s="2">
        <f t="shared" si="0"/>
        <v>0</v>
      </c>
      <c r="L6" s="2" t="str">
        <f t="shared" si="1"/>
        <v>男</v>
      </c>
      <c r="Q6" s="2" t="str">
        <f t="shared" si="2"/>
        <v/>
      </c>
      <c r="R6" s="2" t="str">
        <f t="array" ref="R6">IFERROR(INDEX(F:F, SMALL(IF(F$1:F$100&lt;&gt;"", ROW(F$1:F$100)), ROW()-ROW(F$1)+1)), "")</f>
        <v/>
      </c>
      <c r="S6" s="2" t="str">
        <f t="shared" si="3"/>
        <v/>
      </c>
      <c r="T6" s="2" t="str">
        <f t="shared" si="4"/>
        <v/>
      </c>
      <c r="U6" s="2" t="str">
        <f t="shared" si="5"/>
        <v/>
      </c>
      <c r="W6" s="2" t="s">
        <v>125</v>
      </c>
      <c r="X6" s="2" t="s">
        <v>132</v>
      </c>
    </row>
    <row r="7" spans="1:24" x14ac:dyDescent="0.2">
      <c r="A7" s="2" t="str">
        <f>IF('３年以下申込書'!B11="","","３年生以下女子")</f>
        <v/>
      </c>
      <c r="B7" s="2">
        <v>1</v>
      </c>
      <c r="C7" s="2">
        <f>集計表!$B$2</f>
        <v>0</v>
      </c>
      <c r="D7" s="2">
        <f>集計表!$B$3</f>
        <v>0</v>
      </c>
      <c r="E7" s="20" t="str">
        <f>+'３年以下申込書'!F11</f>
        <v>女</v>
      </c>
      <c r="F7" s="2" t="str">
        <f>IF('３年以下申込書'!B11="","",'３年以下申込書'!B11)</f>
        <v/>
      </c>
      <c r="G7" s="2" t="str">
        <f>IF('３年以下申込書'!C11="","",'３年以下申込書'!C11)</f>
        <v/>
      </c>
      <c r="H7" s="2" t="str">
        <f>IF('３年以下申込書'!E11="","",'３年以下申込書'!E11)</f>
        <v/>
      </c>
      <c r="I7" s="2" t="str">
        <f>+集計表!$D$4</f>
        <v/>
      </c>
      <c r="J7" s="2" t="s">
        <v>130</v>
      </c>
      <c r="K7" s="2">
        <f t="shared" si="0"/>
        <v>0</v>
      </c>
      <c r="L7" s="2" t="str">
        <f t="shared" si="1"/>
        <v>女</v>
      </c>
      <c r="Q7" s="2" t="str">
        <f t="shared" si="2"/>
        <v/>
      </c>
      <c r="R7" s="2" t="str">
        <f t="array" ref="R7">IFERROR(INDEX(F:F, SMALL(IF(F$1:F$100&lt;&gt;"", ROW(F$1:F$100)), ROW()-ROW(F$1)+1)), "")</f>
        <v/>
      </c>
      <c r="S7" s="2" t="str">
        <f t="shared" si="3"/>
        <v/>
      </c>
      <c r="T7" s="2" t="str">
        <f t="shared" si="4"/>
        <v/>
      </c>
      <c r="U7" s="2" t="str">
        <f t="shared" si="5"/>
        <v/>
      </c>
      <c r="W7" s="2" t="s">
        <v>126</v>
      </c>
      <c r="X7" s="2" t="s">
        <v>134</v>
      </c>
    </row>
    <row r="8" spans="1:24" x14ac:dyDescent="0.2">
      <c r="A8" s="2" t="str">
        <f>IF('３年以下申込書'!B12="","","３年生以下女子")</f>
        <v/>
      </c>
      <c r="B8" s="2">
        <v>2</v>
      </c>
      <c r="C8" s="2">
        <f>集計表!$B$2</f>
        <v>0</v>
      </c>
      <c r="D8" s="2">
        <f>集計表!$B$3</f>
        <v>0</v>
      </c>
      <c r="E8" s="2" t="str">
        <f>+'３年以下申込書'!F12</f>
        <v>女</v>
      </c>
      <c r="F8" s="2" t="str">
        <f>IF('３年以下申込書'!B12="","",'３年以下申込書'!B12)</f>
        <v/>
      </c>
      <c r="G8" s="2" t="str">
        <f>IF('３年以下申込書'!C12="","",'３年以下申込書'!C12)</f>
        <v/>
      </c>
      <c r="H8" s="2" t="str">
        <f>IF('３年以下申込書'!E12="","",'３年以下申込書'!E12)</f>
        <v/>
      </c>
      <c r="I8" s="2" t="str">
        <f>+集計表!$D$4</f>
        <v/>
      </c>
      <c r="J8" s="2" t="s">
        <v>130</v>
      </c>
      <c r="K8" s="2">
        <f t="shared" si="0"/>
        <v>0</v>
      </c>
      <c r="L8" s="2" t="str">
        <f t="shared" si="1"/>
        <v>女</v>
      </c>
      <c r="Q8" s="2" t="str">
        <f t="shared" si="2"/>
        <v/>
      </c>
      <c r="R8" s="2" t="str">
        <f t="array" ref="R8">IFERROR(INDEX(F:F, SMALL(IF(F$1:F$100&lt;&gt;"", ROW(F$1:F$100)), ROW()-ROW(F$1)+1)), "")</f>
        <v/>
      </c>
      <c r="S8" s="2" t="str">
        <f t="shared" si="3"/>
        <v/>
      </c>
      <c r="T8" s="2" t="str">
        <f t="shared" si="4"/>
        <v/>
      </c>
      <c r="U8" s="2" t="str">
        <f t="shared" si="5"/>
        <v/>
      </c>
      <c r="W8" s="2" t="s">
        <v>127</v>
      </c>
      <c r="X8" s="2" t="s">
        <v>136</v>
      </c>
    </row>
    <row r="9" spans="1:24" x14ac:dyDescent="0.2">
      <c r="A9" s="2" t="str">
        <f>IF('３年以下申込書'!B13="","","３年生以下女子")</f>
        <v/>
      </c>
      <c r="B9" s="2">
        <v>3</v>
      </c>
      <c r="C9" s="2">
        <f>集計表!$B$2</f>
        <v>0</v>
      </c>
      <c r="D9" s="2">
        <f>集計表!$B$3</f>
        <v>0</v>
      </c>
      <c r="E9" s="2" t="str">
        <f>+'３年以下申込書'!F13</f>
        <v>女</v>
      </c>
      <c r="F9" s="2" t="str">
        <f>IF('３年以下申込書'!B13="","",'３年以下申込書'!B13)</f>
        <v/>
      </c>
      <c r="G9" s="2" t="str">
        <f>IF('３年以下申込書'!C13="","",'３年以下申込書'!C13)</f>
        <v/>
      </c>
      <c r="H9" s="2" t="str">
        <f>IF('３年以下申込書'!E13="","",'３年以下申込書'!E13)</f>
        <v/>
      </c>
      <c r="I9" s="2" t="str">
        <f>+集計表!$D$4</f>
        <v/>
      </c>
      <c r="J9" s="2" t="s">
        <v>130</v>
      </c>
      <c r="K9" s="2">
        <f t="shared" si="0"/>
        <v>0</v>
      </c>
      <c r="L9" s="2" t="str">
        <f t="shared" si="1"/>
        <v>女</v>
      </c>
      <c r="Q9" s="2" t="str">
        <f t="shared" si="2"/>
        <v/>
      </c>
      <c r="R9" s="2" t="str">
        <f t="array" ref="R9">IFERROR(INDEX(F:F, SMALL(IF(F$1:F$100&lt;&gt;"", ROW(F$1:F$100)), ROW()-ROW(F$1)+1)), "")</f>
        <v/>
      </c>
      <c r="S9" s="2" t="str">
        <f t="shared" si="3"/>
        <v/>
      </c>
      <c r="T9" s="2" t="str">
        <f t="shared" si="4"/>
        <v/>
      </c>
      <c r="U9" s="2" t="str">
        <f t="shared" si="5"/>
        <v/>
      </c>
    </row>
    <row r="10" spans="1:24" x14ac:dyDescent="0.2">
      <c r="A10" s="2" t="str">
        <f>IF('３年以下申込書'!B14="","","３年生以下女子")</f>
        <v/>
      </c>
      <c r="B10" s="2">
        <v>4</v>
      </c>
      <c r="C10" s="2">
        <f>集計表!$B$2</f>
        <v>0</v>
      </c>
      <c r="D10" s="2">
        <f>集計表!$B$3</f>
        <v>0</v>
      </c>
      <c r="E10" s="2" t="str">
        <f>+'３年以下申込書'!F14</f>
        <v>女</v>
      </c>
      <c r="F10" s="2" t="str">
        <f>IF('３年以下申込書'!B14="","",'３年以下申込書'!B14)</f>
        <v/>
      </c>
      <c r="G10" s="2" t="str">
        <f>IF('３年以下申込書'!C14="","",'３年以下申込書'!C14)</f>
        <v/>
      </c>
      <c r="H10" s="2" t="str">
        <f>IF('３年以下申込書'!E14="","",'３年以下申込書'!E14)</f>
        <v/>
      </c>
      <c r="I10" s="2" t="str">
        <f>+集計表!$D$4</f>
        <v/>
      </c>
      <c r="J10" s="2" t="s">
        <v>130</v>
      </c>
      <c r="K10" s="2">
        <f t="shared" si="0"/>
        <v>0</v>
      </c>
      <c r="L10" s="2" t="str">
        <f t="shared" si="1"/>
        <v>女</v>
      </c>
      <c r="Q10" s="2" t="str">
        <f t="shared" si="2"/>
        <v/>
      </c>
      <c r="R10" s="2" t="str">
        <f t="array" ref="R10">IFERROR(INDEX(F:F, SMALL(IF(F$1:F$100&lt;&gt;"", ROW(F$1:F$100)), ROW()-ROW(F$1)+1)), "")</f>
        <v/>
      </c>
      <c r="S10" s="2" t="str">
        <f t="shared" si="3"/>
        <v/>
      </c>
      <c r="T10" s="2" t="str">
        <f t="shared" si="4"/>
        <v/>
      </c>
      <c r="U10" s="2" t="str">
        <f t="shared" si="5"/>
        <v/>
      </c>
    </row>
    <row r="11" spans="1:24" x14ac:dyDescent="0.2">
      <c r="A11" s="2" t="str">
        <f>IF('３年以下申込書'!B15="","","３年生以下女子")</f>
        <v/>
      </c>
      <c r="B11" s="2">
        <v>5</v>
      </c>
      <c r="C11" s="2">
        <f>集計表!$B$2</f>
        <v>0</v>
      </c>
      <c r="D11" s="2">
        <f>集計表!$B$3</f>
        <v>0</v>
      </c>
      <c r="E11" s="2" t="str">
        <f>+'３年以下申込書'!F15</f>
        <v>女</v>
      </c>
      <c r="F11" s="2" t="str">
        <f>IF('３年以下申込書'!B15="","",'３年以下申込書'!B15)</f>
        <v/>
      </c>
      <c r="G11" s="2" t="str">
        <f>IF('３年以下申込書'!C15="","",'３年以下申込書'!C15)</f>
        <v/>
      </c>
      <c r="H11" s="2" t="str">
        <f>IF('３年以下申込書'!E15="","",'３年以下申込書'!E15)</f>
        <v/>
      </c>
      <c r="I11" s="2" t="str">
        <f>+集計表!$D$4</f>
        <v/>
      </c>
      <c r="J11" s="2" t="s">
        <v>130</v>
      </c>
      <c r="K11" s="2">
        <f t="shared" si="0"/>
        <v>0</v>
      </c>
      <c r="L11" s="2" t="str">
        <f t="shared" si="1"/>
        <v>女</v>
      </c>
      <c r="Q11" s="2" t="str">
        <f t="shared" si="2"/>
        <v/>
      </c>
      <c r="R11" s="2" t="str">
        <f t="array" ref="R11">IFERROR(INDEX(F:F, SMALL(IF(F$1:F$100&lt;&gt;"", ROW(F$1:F$100)), ROW()-ROW(F$1)+1)), "")</f>
        <v/>
      </c>
      <c r="S11" s="2" t="str">
        <f t="shared" si="3"/>
        <v/>
      </c>
      <c r="T11" s="2" t="str">
        <f t="shared" si="4"/>
        <v/>
      </c>
      <c r="U11" s="2" t="str">
        <f t="shared" si="5"/>
        <v/>
      </c>
    </row>
    <row r="12" spans="1:24" x14ac:dyDescent="0.2">
      <c r="A12" s="2" t="str">
        <f>IF('２年以下申込書'!B4="","","２年生以下男子")</f>
        <v/>
      </c>
      <c r="B12" s="2">
        <v>1</v>
      </c>
      <c r="C12" s="2">
        <f>集計表!$B$2</f>
        <v>0</v>
      </c>
      <c r="D12" s="2">
        <f>集計表!$B$3</f>
        <v>0</v>
      </c>
      <c r="E12" s="2" t="str">
        <f>+'２年以下申込書'!F4</f>
        <v>男</v>
      </c>
      <c r="F12" s="2" t="str">
        <f>IF('２年以下申込書'!B4="","",'２年以下申込書'!B4)</f>
        <v/>
      </c>
      <c r="G12" s="2" t="str">
        <f>IF('２年以下申込書'!C4="","",'２年以下申込書'!C4)</f>
        <v/>
      </c>
      <c r="H12" s="2" t="str">
        <f>IF('２年以下申込書'!E4="","",'２年以下申込書'!E4)</f>
        <v/>
      </c>
      <c r="I12" s="2" t="str">
        <f>+集計表!$D$4</f>
        <v/>
      </c>
      <c r="J12" s="2" t="s">
        <v>133</v>
      </c>
      <c r="K12" s="2">
        <f t="shared" si="0"/>
        <v>0</v>
      </c>
      <c r="L12" s="2" t="str">
        <f t="shared" si="1"/>
        <v>男</v>
      </c>
      <c r="P12" s="2" t="str">
        <f t="shared" ref="P12:P36" si="6">+A12</f>
        <v/>
      </c>
      <c r="Q12" s="2" t="str">
        <f t="shared" si="2"/>
        <v/>
      </c>
      <c r="R12" s="2" t="str">
        <f t="array" ref="R12">IFERROR(INDEX(F:F, SMALL(IF(F$1:F$100&lt;&gt;"", ROW(F$1:F$100)), ROW()-ROW(F$1)+1)), "")</f>
        <v/>
      </c>
      <c r="S12" s="2" t="str">
        <f t="shared" si="3"/>
        <v/>
      </c>
      <c r="T12" s="2" t="str">
        <f t="shared" si="4"/>
        <v/>
      </c>
      <c r="U12" s="2" t="str">
        <f t="shared" si="5"/>
        <v/>
      </c>
    </row>
    <row r="13" spans="1:24" x14ac:dyDescent="0.2">
      <c r="A13" s="2" t="str">
        <f>IF('２年以下申込書'!B5="","","２年生以下男子")</f>
        <v/>
      </c>
      <c r="B13" s="2">
        <v>2</v>
      </c>
      <c r="C13" s="2">
        <f>集計表!$B$2</f>
        <v>0</v>
      </c>
      <c r="D13" s="2">
        <f>集計表!$B$3</f>
        <v>0</v>
      </c>
      <c r="E13" s="2" t="str">
        <f>+'２年以下申込書'!F5</f>
        <v>男</v>
      </c>
      <c r="F13" s="2" t="str">
        <f>IF('２年以下申込書'!B5="","",'２年以下申込書'!B5)</f>
        <v/>
      </c>
      <c r="G13" s="2" t="str">
        <f>IF('２年以下申込書'!C5="","",'２年以下申込書'!C5)</f>
        <v/>
      </c>
      <c r="H13" s="2" t="str">
        <f>IF('２年以下申込書'!E5="","",'２年以下申込書'!E5)</f>
        <v/>
      </c>
      <c r="I13" s="2" t="str">
        <f>+集計表!$D$4</f>
        <v/>
      </c>
      <c r="J13" s="2" t="s">
        <v>133</v>
      </c>
      <c r="K13" s="2">
        <f t="shared" si="0"/>
        <v>0</v>
      </c>
      <c r="L13" s="2" t="str">
        <f t="shared" si="1"/>
        <v>男</v>
      </c>
      <c r="P13" s="2" t="str">
        <f t="shared" si="6"/>
        <v/>
      </c>
      <c r="Q13" s="2" t="str">
        <f t="shared" si="2"/>
        <v/>
      </c>
      <c r="R13" s="2" t="str">
        <f t="array" ref="R13">IFERROR(INDEX(F:F, SMALL(IF(F$1:F$100&lt;&gt;"", ROW(F$1:F$100)), ROW()-ROW(F$1)+1)), "")</f>
        <v/>
      </c>
      <c r="S13" s="2" t="str">
        <f t="shared" si="3"/>
        <v/>
      </c>
      <c r="T13" s="2" t="str">
        <f t="shared" si="4"/>
        <v/>
      </c>
      <c r="U13" s="2" t="str">
        <f t="shared" si="5"/>
        <v/>
      </c>
    </row>
    <row r="14" spans="1:24" x14ac:dyDescent="0.2">
      <c r="A14" s="2" t="str">
        <f>IF('２年以下申込書'!B6="","","２年生以下男子")</f>
        <v/>
      </c>
      <c r="B14" s="2">
        <v>3</v>
      </c>
      <c r="C14" s="2">
        <f>集計表!$B$2</f>
        <v>0</v>
      </c>
      <c r="D14" s="2">
        <f>集計表!$B$3</f>
        <v>0</v>
      </c>
      <c r="E14" s="2" t="str">
        <f>+'２年以下申込書'!F6</f>
        <v>男</v>
      </c>
      <c r="F14" s="2" t="str">
        <f>IF('２年以下申込書'!B6="","",'２年以下申込書'!B6)</f>
        <v/>
      </c>
      <c r="G14" s="2" t="str">
        <f>IF('２年以下申込書'!C6="","",'２年以下申込書'!C6)</f>
        <v/>
      </c>
      <c r="H14" s="2" t="str">
        <f>IF('２年以下申込書'!E6="","",'２年以下申込書'!E6)</f>
        <v/>
      </c>
      <c r="I14" s="2" t="str">
        <f>+集計表!$D$4</f>
        <v/>
      </c>
      <c r="J14" s="2" t="s">
        <v>133</v>
      </c>
      <c r="K14" s="2">
        <f t="shared" si="0"/>
        <v>0</v>
      </c>
      <c r="L14" s="2" t="str">
        <f t="shared" si="1"/>
        <v>男</v>
      </c>
      <c r="P14" s="2" t="str">
        <f t="shared" si="6"/>
        <v/>
      </c>
      <c r="Q14" s="2" t="str">
        <f t="shared" si="2"/>
        <v/>
      </c>
      <c r="R14" s="2" t="str">
        <f t="array" ref="R14">IFERROR(INDEX(F:F, SMALL(IF(F$1:F$100&lt;&gt;"", ROW(F$1:F$100)), ROW()-ROW(F$1)+1)), "")</f>
        <v/>
      </c>
      <c r="S14" s="2" t="str">
        <f t="shared" si="3"/>
        <v/>
      </c>
      <c r="T14" s="2" t="str">
        <f t="shared" si="4"/>
        <v/>
      </c>
      <c r="U14" s="2" t="str">
        <f t="shared" si="5"/>
        <v/>
      </c>
    </row>
    <row r="15" spans="1:24" x14ac:dyDescent="0.2">
      <c r="A15" s="2" t="str">
        <f>IF('２年以下申込書'!B7="","","２年生以下男子")</f>
        <v/>
      </c>
      <c r="B15" s="2">
        <v>4</v>
      </c>
      <c r="C15" s="2">
        <f>集計表!$B$2</f>
        <v>0</v>
      </c>
      <c r="D15" s="2">
        <f>集計表!$B$3</f>
        <v>0</v>
      </c>
      <c r="E15" s="2" t="str">
        <f>+'２年以下申込書'!F7</f>
        <v>男</v>
      </c>
      <c r="F15" s="2" t="str">
        <f>IF('２年以下申込書'!B7="","",'２年以下申込書'!B7)</f>
        <v/>
      </c>
      <c r="G15" s="2" t="str">
        <f>IF('２年以下申込書'!C7="","",'２年以下申込書'!C7)</f>
        <v/>
      </c>
      <c r="H15" s="2" t="str">
        <f>IF('２年以下申込書'!E7="","",'２年以下申込書'!E7)</f>
        <v/>
      </c>
      <c r="I15" s="2" t="str">
        <f>+集計表!$D$4</f>
        <v/>
      </c>
      <c r="J15" s="2" t="s">
        <v>133</v>
      </c>
      <c r="K15" s="2">
        <f t="shared" si="0"/>
        <v>0</v>
      </c>
      <c r="L15" s="2" t="str">
        <f t="shared" si="1"/>
        <v>男</v>
      </c>
      <c r="P15" s="2" t="str">
        <f t="shared" si="6"/>
        <v/>
      </c>
      <c r="Q15" s="2" t="str">
        <f t="shared" si="2"/>
        <v/>
      </c>
      <c r="R15" s="2" t="str">
        <f t="array" ref="R15">IFERROR(INDEX(F:F, SMALL(IF(F$1:F$100&lt;&gt;"", ROW(F$1:F$100)), ROW()-ROW(F$1)+1)), "")</f>
        <v/>
      </c>
      <c r="S15" s="2" t="str">
        <f t="shared" si="3"/>
        <v/>
      </c>
      <c r="T15" s="2" t="str">
        <f t="shared" si="4"/>
        <v/>
      </c>
      <c r="U15" s="2" t="str">
        <f t="shared" si="5"/>
        <v/>
      </c>
    </row>
    <row r="16" spans="1:24" x14ac:dyDescent="0.2">
      <c r="A16" s="2" t="str">
        <f>IF('２年以下申込書'!B8="","","２年生以下男子")</f>
        <v/>
      </c>
      <c r="B16" s="2">
        <v>5</v>
      </c>
      <c r="C16" s="2">
        <f>集計表!$B$2</f>
        <v>0</v>
      </c>
      <c r="D16" s="2">
        <f>集計表!$B$3</f>
        <v>0</v>
      </c>
      <c r="E16" s="2" t="str">
        <f>+'２年以下申込書'!F8</f>
        <v>男</v>
      </c>
      <c r="F16" s="2" t="str">
        <f>IF('２年以下申込書'!B8="","",'２年以下申込書'!B8)</f>
        <v/>
      </c>
      <c r="G16" s="2" t="str">
        <f>IF('２年以下申込書'!C8="","",'２年以下申込書'!C8)</f>
        <v/>
      </c>
      <c r="H16" s="2" t="str">
        <f>IF('２年以下申込書'!E8="","",'２年以下申込書'!E8)</f>
        <v/>
      </c>
      <c r="I16" s="2" t="str">
        <f>+集計表!$D$4</f>
        <v/>
      </c>
      <c r="J16" s="2" t="s">
        <v>133</v>
      </c>
      <c r="K16" s="2">
        <f t="shared" si="0"/>
        <v>0</v>
      </c>
      <c r="L16" s="2" t="str">
        <f t="shared" si="1"/>
        <v>男</v>
      </c>
      <c r="P16" s="2" t="str">
        <f t="shared" si="6"/>
        <v/>
      </c>
      <c r="Q16" s="2" t="str">
        <f t="shared" si="2"/>
        <v/>
      </c>
      <c r="R16" s="2" t="str">
        <f t="array" ref="R16">IFERROR(INDEX(F:F, SMALL(IF(F$1:F$100&lt;&gt;"", ROW(F$1:F$100)), ROW()-ROW(F$1)+1)), "")</f>
        <v/>
      </c>
      <c r="S16" s="2" t="str">
        <f t="shared" si="3"/>
        <v/>
      </c>
      <c r="T16" s="2" t="str">
        <f t="shared" si="4"/>
        <v/>
      </c>
      <c r="U16" s="2" t="str">
        <f t="shared" si="5"/>
        <v/>
      </c>
    </row>
    <row r="17" spans="1:21" x14ac:dyDescent="0.2">
      <c r="A17" s="2" t="str">
        <f>IF('２年以下申込書'!B11="","","２年生以下女子")</f>
        <v/>
      </c>
      <c r="B17" s="2">
        <v>1</v>
      </c>
      <c r="C17" s="2">
        <f>集計表!$B$2</f>
        <v>0</v>
      </c>
      <c r="D17" s="2">
        <f>集計表!$B$3</f>
        <v>0</v>
      </c>
      <c r="E17" s="2" t="str">
        <f>+'２年以下申込書'!F11</f>
        <v>女</v>
      </c>
      <c r="F17" s="2" t="str">
        <f>IF('２年以下申込書'!B11="","",'２年以下申込書'!B11)</f>
        <v/>
      </c>
      <c r="G17" s="2" t="str">
        <f>IF('２年以下申込書'!C11="","",'２年以下申込書'!C11)</f>
        <v/>
      </c>
      <c r="H17" s="2" t="str">
        <f>IF('２年以下申込書'!E11="","",'２年以下申込書'!E11)</f>
        <v/>
      </c>
      <c r="I17" s="2" t="str">
        <f>+集計表!$D$4</f>
        <v/>
      </c>
      <c r="J17" s="2" t="s">
        <v>135</v>
      </c>
      <c r="K17" s="2">
        <f t="shared" si="0"/>
        <v>0</v>
      </c>
      <c r="L17" s="2" t="str">
        <f t="shared" si="1"/>
        <v>女</v>
      </c>
      <c r="P17" s="2" t="str">
        <f t="shared" si="6"/>
        <v/>
      </c>
      <c r="Q17" s="2" t="str">
        <f t="shared" si="2"/>
        <v/>
      </c>
      <c r="R17" s="2" t="str">
        <f t="array" ref="R17">IFERROR(INDEX(F:F, SMALL(IF(F$1:F$100&lt;&gt;"", ROW(F$1:F$100)), ROW()-ROW(F$1)+1)), "")</f>
        <v/>
      </c>
      <c r="S17" s="2" t="str">
        <f t="shared" si="3"/>
        <v/>
      </c>
      <c r="T17" s="2" t="str">
        <f t="shared" si="4"/>
        <v/>
      </c>
      <c r="U17" s="2" t="str">
        <f t="shared" si="5"/>
        <v/>
      </c>
    </row>
    <row r="18" spans="1:21" x14ac:dyDescent="0.2">
      <c r="A18" s="2" t="str">
        <f>IF('２年以下申込書'!B12="","","２年生以下女子")</f>
        <v/>
      </c>
      <c r="B18" s="2">
        <v>2</v>
      </c>
      <c r="C18" s="2">
        <f>集計表!$B$2</f>
        <v>0</v>
      </c>
      <c r="D18" s="2">
        <f>集計表!$B$3</f>
        <v>0</v>
      </c>
      <c r="E18" s="2" t="str">
        <f>+'２年以下申込書'!F12</f>
        <v>女</v>
      </c>
      <c r="F18" s="2" t="str">
        <f>IF('２年以下申込書'!B12="","",'２年以下申込書'!B12)</f>
        <v/>
      </c>
      <c r="G18" s="2" t="str">
        <f>IF('２年以下申込書'!C12="","",'２年以下申込書'!C12)</f>
        <v/>
      </c>
      <c r="H18" s="2" t="str">
        <f>IF('２年以下申込書'!E12="","",'２年以下申込書'!E12)</f>
        <v/>
      </c>
      <c r="I18" s="2" t="str">
        <f>+集計表!$D$4</f>
        <v/>
      </c>
      <c r="J18" s="2" t="s">
        <v>135</v>
      </c>
      <c r="K18" s="2">
        <f t="shared" si="0"/>
        <v>0</v>
      </c>
      <c r="L18" s="2" t="str">
        <f t="shared" si="1"/>
        <v>女</v>
      </c>
      <c r="P18" s="2" t="str">
        <f t="shared" si="6"/>
        <v/>
      </c>
      <c r="Q18" s="2" t="str">
        <f t="shared" si="2"/>
        <v/>
      </c>
      <c r="R18" s="2" t="str">
        <f t="array" ref="R18">IFERROR(INDEX(F:F, SMALL(IF(F$1:F$100&lt;&gt;"", ROW(F$1:F$100)), ROW()-ROW(F$1)+1)), "")</f>
        <v/>
      </c>
      <c r="S18" s="2" t="str">
        <f t="shared" si="3"/>
        <v/>
      </c>
      <c r="T18" s="2" t="str">
        <f t="shared" si="4"/>
        <v/>
      </c>
      <c r="U18" s="2" t="str">
        <f t="shared" si="5"/>
        <v/>
      </c>
    </row>
    <row r="19" spans="1:21" x14ac:dyDescent="0.2">
      <c r="A19" s="2" t="str">
        <f>IF('２年以下申込書'!B13="","","２年生以下女子")</f>
        <v/>
      </c>
      <c r="B19" s="2">
        <v>3</v>
      </c>
      <c r="C19" s="2">
        <f>集計表!$B$2</f>
        <v>0</v>
      </c>
      <c r="D19" s="2">
        <f>集計表!$B$3</f>
        <v>0</v>
      </c>
      <c r="E19" s="2" t="str">
        <f>+'２年以下申込書'!F13</f>
        <v>女</v>
      </c>
      <c r="F19" s="2" t="str">
        <f>IF('２年以下申込書'!B13="","",'２年以下申込書'!B13)</f>
        <v/>
      </c>
      <c r="G19" s="2" t="str">
        <f>IF('２年以下申込書'!C13="","",'２年以下申込書'!C13)</f>
        <v/>
      </c>
      <c r="H19" s="2" t="str">
        <f>IF('２年以下申込書'!E13="","",'２年以下申込書'!E13)</f>
        <v/>
      </c>
      <c r="I19" s="2" t="str">
        <f>+集計表!$D$4</f>
        <v/>
      </c>
      <c r="J19" s="2" t="s">
        <v>135</v>
      </c>
      <c r="K19" s="2">
        <f t="shared" si="0"/>
        <v>0</v>
      </c>
      <c r="L19" s="2" t="str">
        <f t="shared" si="1"/>
        <v>女</v>
      </c>
      <c r="P19" s="2" t="str">
        <f t="shared" si="6"/>
        <v/>
      </c>
      <c r="Q19" s="2" t="str">
        <f t="shared" si="2"/>
        <v/>
      </c>
      <c r="R19" s="2" t="str">
        <f t="array" ref="R19">IFERROR(INDEX(F:F, SMALL(IF(F$1:F$100&lt;&gt;"", ROW(F$1:F$100)), ROW()-ROW(F$1)+1)), "")</f>
        <v/>
      </c>
      <c r="S19" s="2" t="str">
        <f t="shared" si="3"/>
        <v/>
      </c>
      <c r="T19" s="2" t="str">
        <f t="shared" si="4"/>
        <v/>
      </c>
      <c r="U19" s="2" t="str">
        <f t="shared" si="5"/>
        <v/>
      </c>
    </row>
    <row r="20" spans="1:21" x14ac:dyDescent="0.2">
      <c r="A20" s="2" t="str">
        <f>IF('２年以下申込書'!B14="","","２年生以下女子")</f>
        <v/>
      </c>
      <c r="B20" s="2">
        <v>4</v>
      </c>
      <c r="C20" s="2">
        <f>集計表!$B$2</f>
        <v>0</v>
      </c>
      <c r="D20" s="2">
        <f>集計表!$B$3</f>
        <v>0</v>
      </c>
      <c r="E20" s="2" t="str">
        <f>+'２年以下申込書'!F14</f>
        <v>女</v>
      </c>
      <c r="F20" s="2" t="str">
        <f>IF('２年以下申込書'!B14="","",'２年以下申込書'!B14)</f>
        <v/>
      </c>
      <c r="G20" s="2" t="str">
        <f>IF('２年以下申込書'!C14="","",'２年以下申込書'!C14)</f>
        <v/>
      </c>
      <c r="H20" s="2" t="str">
        <f>IF('２年以下申込書'!E14="","",'２年以下申込書'!E14)</f>
        <v/>
      </c>
      <c r="I20" s="2" t="str">
        <f>+集計表!$D$4</f>
        <v/>
      </c>
      <c r="J20" s="2" t="s">
        <v>135</v>
      </c>
      <c r="K20" s="2">
        <f t="shared" si="0"/>
        <v>0</v>
      </c>
      <c r="L20" s="2" t="str">
        <f t="shared" si="1"/>
        <v>女</v>
      </c>
      <c r="P20" s="2" t="str">
        <f t="shared" si="6"/>
        <v/>
      </c>
      <c r="Q20" s="2" t="str">
        <f t="shared" si="2"/>
        <v/>
      </c>
      <c r="R20" s="2" t="str">
        <f t="array" ref="R20">IFERROR(INDEX(F:F, SMALL(IF(F$1:F$100&lt;&gt;"", ROW(F$1:F$100)), ROW()-ROW(F$1)+1)), "")</f>
        <v/>
      </c>
      <c r="S20" s="2" t="str">
        <f t="shared" si="3"/>
        <v/>
      </c>
      <c r="T20" s="2" t="str">
        <f t="shared" si="4"/>
        <v/>
      </c>
      <c r="U20" s="2" t="str">
        <f t="shared" si="5"/>
        <v/>
      </c>
    </row>
    <row r="21" spans="1:21" x14ac:dyDescent="0.2">
      <c r="A21" s="2" t="str">
        <f>IF('２年以下申込書'!B15="","","２年生以下女子")</f>
        <v/>
      </c>
      <c r="B21" s="2">
        <v>5</v>
      </c>
      <c r="C21" s="2">
        <f>集計表!$B$2</f>
        <v>0</v>
      </c>
      <c r="D21" s="2">
        <f>集計表!$B$3</f>
        <v>0</v>
      </c>
      <c r="E21" s="2" t="str">
        <f>+'２年以下申込書'!F15</f>
        <v>女</v>
      </c>
      <c r="F21" s="2" t="str">
        <f>IF('２年以下申込書'!B15="","",'２年以下申込書'!B15)</f>
        <v/>
      </c>
      <c r="G21" s="2" t="str">
        <f>IF('２年以下申込書'!C15="","",'２年以下申込書'!C15)</f>
        <v/>
      </c>
      <c r="H21" s="2" t="str">
        <f>IF('２年以下申込書'!E15="","",'２年以下申込書'!E15)</f>
        <v/>
      </c>
      <c r="I21" s="2" t="str">
        <f>+集計表!$D$4</f>
        <v/>
      </c>
      <c r="J21" s="2" t="s">
        <v>135</v>
      </c>
      <c r="K21" s="2">
        <f t="shared" si="0"/>
        <v>0</v>
      </c>
      <c r="L21" s="2" t="str">
        <f t="shared" si="1"/>
        <v>女</v>
      </c>
      <c r="P21" s="2" t="str">
        <f t="shared" si="6"/>
        <v/>
      </c>
      <c r="Q21" s="2" t="str">
        <f t="shared" si="2"/>
        <v/>
      </c>
      <c r="R21" s="2" t="str">
        <f t="array" ref="R21">IFERROR(INDEX(F:F, SMALL(IF(F$1:F$100&lt;&gt;"", ROW(F$1:F$100)), ROW()-ROW(F$1)+1)), "")</f>
        <v/>
      </c>
      <c r="S21" s="2" t="str">
        <f t="shared" si="3"/>
        <v/>
      </c>
      <c r="T21" s="2" t="str">
        <f t="shared" si="4"/>
        <v/>
      </c>
      <c r="U21" s="2" t="str">
        <f t="shared" si="5"/>
        <v/>
      </c>
    </row>
    <row r="22" spans="1:21" x14ac:dyDescent="0.2">
      <c r="A22" s="2" t="str">
        <f>+IF('１年以下・未就学児申込書'!B4="","","１年生以下男子")</f>
        <v/>
      </c>
      <c r="B22" s="2">
        <v>1</v>
      </c>
      <c r="C22" s="2">
        <f>集計表!$B$2</f>
        <v>0</v>
      </c>
      <c r="D22" s="2">
        <f>集計表!$B$3</f>
        <v>0</v>
      </c>
      <c r="E22" s="2" t="str">
        <f>+'１年以下・未就学児申込書'!F4</f>
        <v>男</v>
      </c>
      <c r="F22" s="2" t="str">
        <f>IF('１年以下・未就学児申込書'!B4="","",'１年以下・未就学児申込書'!B4)</f>
        <v/>
      </c>
      <c r="G22" s="2" t="str">
        <f>IF('１年以下・未就学児申込書'!C4="","",'１年以下・未就学児申込書'!C4)</f>
        <v/>
      </c>
      <c r="H22" s="2" t="str">
        <f>IF('１年以下・未就学児申込書'!E4="","",'１年以下・未就学児申込書'!E4)</f>
        <v/>
      </c>
      <c r="I22" s="2" t="str">
        <f>+集計表!$D$4</f>
        <v/>
      </c>
      <c r="J22" s="2" t="s">
        <v>132</v>
      </c>
      <c r="K22" s="2">
        <f t="shared" si="0"/>
        <v>0</v>
      </c>
      <c r="L22" s="2" t="str">
        <f t="shared" si="1"/>
        <v>男</v>
      </c>
      <c r="P22" s="2" t="str">
        <f t="shared" si="6"/>
        <v/>
      </c>
      <c r="Q22" s="2" t="str">
        <f t="shared" si="2"/>
        <v/>
      </c>
      <c r="R22" s="2" t="str">
        <f t="array" ref="R22">IFERROR(INDEX(F:F, SMALL(IF(F$1:F$100&lt;&gt;"", ROW(F$1:F$100)), ROW()-ROW(F$1)+1)), "")</f>
        <v/>
      </c>
      <c r="S22" s="2" t="str">
        <f t="shared" si="3"/>
        <v/>
      </c>
      <c r="T22" s="2" t="str">
        <f t="shared" si="4"/>
        <v/>
      </c>
      <c r="U22" s="2" t="str">
        <f t="shared" si="5"/>
        <v/>
      </c>
    </row>
    <row r="23" spans="1:21" x14ac:dyDescent="0.2">
      <c r="A23" s="2" t="str">
        <f>+IF('１年以下・未就学児申込書'!B5="","","１年生以下男子")</f>
        <v/>
      </c>
      <c r="B23" s="2">
        <v>2</v>
      </c>
      <c r="C23" s="2">
        <f>集計表!$B$2</f>
        <v>0</v>
      </c>
      <c r="D23" s="2">
        <f>集計表!$B$3</f>
        <v>0</v>
      </c>
      <c r="E23" s="2" t="str">
        <f>+'１年以下・未就学児申込書'!F5</f>
        <v>男</v>
      </c>
      <c r="F23" s="2" t="str">
        <f>IF('１年以下・未就学児申込書'!B5="","",'１年以下・未就学児申込書'!B5)</f>
        <v/>
      </c>
      <c r="G23" s="2" t="str">
        <f>IF('１年以下・未就学児申込書'!C5="","",'１年以下・未就学児申込書'!C5)</f>
        <v/>
      </c>
      <c r="H23" s="2" t="str">
        <f>IF('１年以下・未就学児申込書'!E5="","",'１年以下・未就学児申込書'!E5)</f>
        <v/>
      </c>
      <c r="I23" s="2" t="str">
        <f>+集計表!$D$4</f>
        <v/>
      </c>
      <c r="J23" s="2" t="s">
        <v>132</v>
      </c>
      <c r="K23" s="2">
        <f t="shared" si="0"/>
        <v>0</v>
      </c>
      <c r="L23" s="2" t="str">
        <f t="shared" si="1"/>
        <v>男</v>
      </c>
      <c r="P23" s="2" t="str">
        <f t="shared" si="6"/>
        <v/>
      </c>
      <c r="Q23" s="2" t="str">
        <f t="shared" si="2"/>
        <v/>
      </c>
      <c r="R23" s="2" t="str">
        <f t="array" ref="R23">IFERROR(INDEX(F:F, SMALL(IF(F$1:F$100&lt;&gt;"", ROW(F$1:F$100)), ROW()-ROW(F$1)+1)), "")</f>
        <v/>
      </c>
      <c r="S23" s="2" t="str">
        <f t="shared" si="3"/>
        <v/>
      </c>
      <c r="T23" s="2" t="str">
        <f t="shared" si="4"/>
        <v/>
      </c>
      <c r="U23" s="2" t="str">
        <f t="shared" si="5"/>
        <v/>
      </c>
    </row>
    <row r="24" spans="1:21" x14ac:dyDescent="0.2">
      <c r="A24" s="2" t="str">
        <f>+IF('１年以下・未就学児申込書'!B6="","","１年生以下男子")</f>
        <v/>
      </c>
      <c r="B24" s="2">
        <v>3</v>
      </c>
      <c r="C24" s="2">
        <f>集計表!$B$2</f>
        <v>0</v>
      </c>
      <c r="D24" s="2">
        <f>集計表!$B$3</f>
        <v>0</v>
      </c>
      <c r="E24" s="2" t="str">
        <f>+'１年以下・未就学児申込書'!F6</f>
        <v>男</v>
      </c>
      <c r="F24" s="2" t="str">
        <f>IF('１年以下・未就学児申込書'!B6="","",'１年以下・未就学児申込書'!B6)</f>
        <v/>
      </c>
      <c r="G24" s="2" t="str">
        <f>IF('１年以下・未就学児申込書'!C6="","",'１年以下・未就学児申込書'!C6)</f>
        <v/>
      </c>
      <c r="H24" s="2" t="str">
        <f>IF('１年以下・未就学児申込書'!E6="","",'１年以下・未就学児申込書'!E6)</f>
        <v/>
      </c>
      <c r="I24" s="2" t="str">
        <f>+集計表!$D$4</f>
        <v/>
      </c>
      <c r="J24" s="2" t="s">
        <v>132</v>
      </c>
      <c r="K24" s="2">
        <f t="shared" si="0"/>
        <v>0</v>
      </c>
      <c r="L24" s="2" t="str">
        <f t="shared" si="1"/>
        <v>男</v>
      </c>
      <c r="P24" s="2" t="str">
        <f t="shared" si="6"/>
        <v/>
      </c>
      <c r="Q24" s="2" t="str">
        <f t="shared" si="2"/>
        <v/>
      </c>
      <c r="R24" s="2" t="str">
        <f t="array" ref="R24">IFERROR(INDEX(F:F, SMALL(IF(F$1:F$100&lt;&gt;"", ROW(F$1:F$100)), ROW()-ROW(F$1)+1)), "")</f>
        <v/>
      </c>
      <c r="S24" s="2" t="str">
        <f t="shared" si="3"/>
        <v/>
      </c>
      <c r="T24" s="2" t="str">
        <f t="shared" si="4"/>
        <v/>
      </c>
      <c r="U24" s="2" t="str">
        <f t="shared" si="5"/>
        <v/>
      </c>
    </row>
    <row r="25" spans="1:21" x14ac:dyDescent="0.2">
      <c r="A25" s="2" t="str">
        <f>+IF('１年以下・未就学児申込書'!B7="","","１年生以下男子")</f>
        <v/>
      </c>
      <c r="B25" s="2">
        <v>4</v>
      </c>
      <c r="C25" s="2">
        <f>集計表!$B$2</f>
        <v>0</v>
      </c>
      <c r="D25" s="2">
        <f>集計表!$B$3</f>
        <v>0</v>
      </c>
      <c r="E25" s="2" t="str">
        <f>+'１年以下・未就学児申込書'!F7</f>
        <v>男</v>
      </c>
      <c r="F25" s="2" t="str">
        <f>IF('１年以下・未就学児申込書'!B7="","",'１年以下・未就学児申込書'!B7)</f>
        <v/>
      </c>
      <c r="G25" s="2" t="str">
        <f>IF('１年以下・未就学児申込書'!C7="","",'１年以下・未就学児申込書'!C7)</f>
        <v/>
      </c>
      <c r="H25" s="2" t="str">
        <f>IF('１年以下・未就学児申込書'!E7="","",'１年以下・未就学児申込書'!E7)</f>
        <v/>
      </c>
      <c r="I25" s="2" t="str">
        <f>+集計表!$D$4</f>
        <v/>
      </c>
      <c r="J25" s="2" t="s">
        <v>132</v>
      </c>
      <c r="K25" s="2">
        <f t="shared" si="0"/>
        <v>0</v>
      </c>
      <c r="L25" s="2" t="str">
        <f t="shared" si="1"/>
        <v>男</v>
      </c>
      <c r="P25" s="2" t="str">
        <f t="shared" si="6"/>
        <v/>
      </c>
      <c r="Q25" s="2" t="str">
        <f t="shared" si="2"/>
        <v/>
      </c>
      <c r="R25" s="2" t="str">
        <f t="array" ref="R25">IFERROR(INDEX(F:F, SMALL(IF(F$1:F$100&lt;&gt;"", ROW(F$1:F$100)), ROW()-ROW(F$1)+1)), "")</f>
        <v/>
      </c>
      <c r="S25" s="2" t="str">
        <f t="shared" si="3"/>
        <v/>
      </c>
      <c r="T25" s="2" t="str">
        <f t="shared" si="4"/>
        <v/>
      </c>
      <c r="U25" s="2" t="str">
        <f t="shared" si="5"/>
        <v/>
      </c>
    </row>
    <row r="26" spans="1:21" x14ac:dyDescent="0.2">
      <c r="A26" s="2" t="str">
        <f>+IF('１年以下・未就学児申込書'!B8="","","１年生以下男子")</f>
        <v/>
      </c>
      <c r="B26" s="2">
        <v>5</v>
      </c>
      <c r="C26" s="2">
        <f>集計表!$B$2</f>
        <v>0</v>
      </c>
      <c r="D26" s="2">
        <f>集計表!$B$3</f>
        <v>0</v>
      </c>
      <c r="E26" s="2" t="str">
        <f>+'１年以下・未就学児申込書'!F8</f>
        <v>男</v>
      </c>
      <c r="F26" s="2" t="str">
        <f>IF('１年以下・未就学児申込書'!B8="","",'１年以下・未就学児申込書'!B8)</f>
        <v/>
      </c>
      <c r="G26" s="2" t="str">
        <f>IF('１年以下・未就学児申込書'!C8="","",'１年以下・未就学児申込書'!C8)</f>
        <v/>
      </c>
      <c r="H26" s="2" t="str">
        <f>IF('１年以下・未就学児申込書'!E8="","",'１年以下・未就学児申込書'!E8)</f>
        <v/>
      </c>
      <c r="I26" s="2" t="str">
        <f>+集計表!$D$4</f>
        <v/>
      </c>
      <c r="J26" s="2" t="s">
        <v>132</v>
      </c>
      <c r="K26" s="2">
        <f t="shared" si="0"/>
        <v>0</v>
      </c>
      <c r="L26" s="2" t="str">
        <f t="shared" si="1"/>
        <v>男</v>
      </c>
      <c r="P26" s="2" t="str">
        <f t="shared" si="6"/>
        <v/>
      </c>
      <c r="Q26" s="2" t="str">
        <f t="shared" si="2"/>
        <v/>
      </c>
      <c r="R26" s="2" t="str">
        <f t="array" ref="R26">IFERROR(INDEX(F:F, SMALL(IF(F$1:F$100&lt;&gt;"", ROW(F$1:F$100)), ROW()-ROW(F$1)+1)), "")</f>
        <v/>
      </c>
      <c r="S26" s="2" t="str">
        <f t="shared" si="3"/>
        <v/>
      </c>
      <c r="T26" s="2" t="str">
        <f t="shared" si="4"/>
        <v/>
      </c>
      <c r="U26" s="2" t="str">
        <f t="shared" si="5"/>
        <v/>
      </c>
    </row>
    <row r="27" spans="1:21" x14ac:dyDescent="0.2">
      <c r="A27" s="2" t="str">
        <f>IF('１年以下・未就学児申込書'!B11="","","１年生以下女子")</f>
        <v/>
      </c>
      <c r="B27" s="2">
        <v>1</v>
      </c>
      <c r="C27" s="2">
        <f>集計表!$B$2</f>
        <v>0</v>
      </c>
      <c r="D27" s="2">
        <f>集計表!$B$3</f>
        <v>0</v>
      </c>
      <c r="E27" s="2" t="str">
        <f>+'１年以下・未就学児申込書'!F11</f>
        <v>女</v>
      </c>
      <c r="F27" s="2" t="str">
        <f>IF('１年以下・未就学児申込書'!B11="","",'１年以下・未就学児申込書'!B11)</f>
        <v/>
      </c>
      <c r="G27" s="2" t="str">
        <f>IF('１年以下・未就学児申込書'!C11="","",'１年以下・未就学児申込書'!C11)</f>
        <v/>
      </c>
      <c r="H27" s="2" t="str">
        <f>IF('１年以下・未就学児申込書'!E11="","",'１年以下・未就学児申込書'!E11)</f>
        <v/>
      </c>
      <c r="I27" s="2" t="str">
        <f>+集計表!$D$4</f>
        <v/>
      </c>
      <c r="J27" s="2" t="s">
        <v>134</v>
      </c>
      <c r="K27" s="2">
        <f t="shared" si="0"/>
        <v>0</v>
      </c>
      <c r="L27" s="2" t="str">
        <f t="shared" si="1"/>
        <v>女</v>
      </c>
      <c r="P27" s="2" t="str">
        <f t="shared" si="6"/>
        <v/>
      </c>
      <c r="Q27" s="2" t="str">
        <f t="shared" si="2"/>
        <v/>
      </c>
      <c r="R27" s="2" t="str">
        <f t="array" ref="R27">IFERROR(INDEX(F:F, SMALL(IF(F$1:F$100&lt;&gt;"", ROW(F$1:F$100)), ROW()-ROW(F$1)+1)), "")</f>
        <v/>
      </c>
      <c r="S27" s="2" t="str">
        <f t="shared" si="3"/>
        <v/>
      </c>
      <c r="T27" s="2" t="str">
        <f t="shared" si="4"/>
        <v/>
      </c>
      <c r="U27" s="2" t="str">
        <f t="shared" si="5"/>
        <v/>
      </c>
    </row>
    <row r="28" spans="1:21" x14ac:dyDescent="0.2">
      <c r="A28" s="2" t="str">
        <f>IF('１年以下・未就学児申込書'!B12="","","１年生以下女子")</f>
        <v/>
      </c>
      <c r="B28" s="2">
        <v>2</v>
      </c>
      <c r="C28" s="2">
        <f>集計表!$B$2</f>
        <v>0</v>
      </c>
      <c r="D28" s="2">
        <f>集計表!$B$3</f>
        <v>0</v>
      </c>
      <c r="E28" s="2" t="str">
        <f>+'１年以下・未就学児申込書'!F12</f>
        <v>女</v>
      </c>
      <c r="F28" s="2" t="str">
        <f>IF('１年以下・未就学児申込書'!B12="","",'１年以下・未就学児申込書'!B12)</f>
        <v/>
      </c>
      <c r="G28" s="2" t="str">
        <f>IF('１年以下・未就学児申込書'!C12="","",'１年以下・未就学児申込書'!C12)</f>
        <v/>
      </c>
      <c r="H28" s="2" t="str">
        <f>IF('１年以下・未就学児申込書'!E12="","",'１年以下・未就学児申込書'!E12)</f>
        <v/>
      </c>
      <c r="I28" s="2" t="str">
        <f>+集計表!$D$4</f>
        <v/>
      </c>
      <c r="J28" s="2" t="s">
        <v>134</v>
      </c>
      <c r="K28" s="2">
        <f t="shared" si="0"/>
        <v>0</v>
      </c>
      <c r="L28" s="2" t="str">
        <f t="shared" si="1"/>
        <v>女</v>
      </c>
      <c r="P28" s="2" t="str">
        <f t="shared" si="6"/>
        <v/>
      </c>
      <c r="Q28" s="2" t="str">
        <f t="shared" si="2"/>
        <v/>
      </c>
      <c r="R28" s="2" t="str">
        <f t="array" ref="R28">IFERROR(INDEX(F:F, SMALL(IF(F$1:F$100&lt;&gt;"", ROW(F$1:F$100)), ROW()-ROW(F$1)+1)), "")</f>
        <v/>
      </c>
      <c r="S28" s="2" t="str">
        <f t="shared" si="3"/>
        <v/>
      </c>
      <c r="T28" s="2" t="str">
        <f t="shared" si="4"/>
        <v/>
      </c>
      <c r="U28" s="2" t="str">
        <f t="shared" si="5"/>
        <v/>
      </c>
    </row>
    <row r="29" spans="1:21" x14ac:dyDescent="0.2">
      <c r="A29" s="2" t="str">
        <f>IF('１年以下・未就学児申込書'!B13="","","１年生以下女子")</f>
        <v/>
      </c>
      <c r="B29" s="2">
        <v>3</v>
      </c>
      <c r="C29" s="2">
        <f>集計表!$B$2</f>
        <v>0</v>
      </c>
      <c r="D29" s="2">
        <f>集計表!$B$3</f>
        <v>0</v>
      </c>
      <c r="E29" s="2" t="str">
        <f>+'１年以下・未就学児申込書'!F13</f>
        <v>女</v>
      </c>
      <c r="F29" s="2" t="str">
        <f>IF('１年以下・未就学児申込書'!B13="","",'１年以下・未就学児申込書'!B13)</f>
        <v/>
      </c>
      <c r="G29" s="2" t="str">
        <f>IF('１年以下・未就学児申込書'!C13="","",'１年以下・未就学児申込書'!C13)</f>
        <v/>
      </c>
      <c r="H29" s="2" t="str">
        <f>IF('１年以下・未就学児申込書'!E13="","",'１年以下・未就学児申込書'!E13)</f>
        <v/>
      </c>
      <c r="I29" s="2" t="str">
        <f>+集計表!$D$4</f>
        <v/>
      </c>
      <c r="J29" s="2" t="s">
        <v>134</v>
      </c>
      <c r="K29" s="2">
        <f t="shared" si="0"/>
        <v>0</v>
      </c>
      <c r="L29" s="2" t="str">
        <f t="shared" si="1"/>
        <v>女</v>
      </c>
      <c r="P29" s="2" t="str">
        <f t="shared" si="6"/>
        <v/>
      </c>
      <c r="Q29" s="2" t="str">
        <f t="shared" si="2"/>
        <v/>
      </c>
      <c r="R29" s="2" t="str">
        <f t="array" ref="R29">IFERROR(INDEX(F:F, SMALL(IF(F$1:F$100&lt;&gt;"", ROW(F$1:F$100)), ROW()-ROW(F$1)+1)), "")</f>
        <v/>
      </c>
      <c r="S29" s="2" t="str">
        <f t="shared" si="3"/>
        <v/>
      </c>
      <c r="T29" s="2" t="str">
        <f t="shared" si="4"/>
        <v/>
      </c>
      <c r="U29" s="2" t="str">
        <f t="shared" si="5"/>
        <v/>
      </c>
    </row>
    <row r="30" spans="1:21" x14ac:dyDescent="0.2">
      <c r="A30" s="2" t="str">
        <f>IF('１年以下・未就学児申込書'!B14="","","１年生以下女子")</f>
        <v/>
      </c>
      <c r="B30" s="2">
        <v>4</v>
      </c>
      <c r="C30" s="2">
        <f>集計表!$B$2</f>
        <v>0</v>
      </c>
      <c r="D30" s="2">
        <f>集計表!$B$3</f>
        <v>0</v>
      </c>
      <c r="E30" s="2" t="str">
        <f>+'１年以下・未就学児申込書'!F14</f>
        <v>女</v>
      </c>
      <c r="F30" s="2" t="str">
        <f>IF('１年以下・未就学児申込書'!B14="","",'１年以下・未就学児申込書'!B14)</f>
        <v/>
      </c>
      <c r="G30" s="2" t="str">
        <f>IF('１年以下・未就学児申込書'!C14="","",'１年以下・未就学児申込書'!C14)</f>
        <v/>
      </c>
      <c r="H30" s="2" t="str">
        <f>IF('１年以下・未就学児申込書'!E14="","",'１年以下・未就学児申込書'!E14)</f>
        <v/>
      </c>
      <c r="I30" s="2" t="str">
        <f>+集計表!$D$4</f>
        <v/>
      </c>
      <c r="J30" s="2" t="s">
        <v>134</v>
      </c>
      <c r="K30" s="2">
        <f t="shared" si="0"/>
        <v>0</v>
      </c>
      <c r="L30" s="2" t="str">
        <f t="shared" si="1"/>
        <v>女</v>
      </c>
      <c r="P30" s="2" t="str">
        <f t="shared" si="6"/>
        <v/>
      </c>
      <c r="Q30" s="2" t="str">
        <f t="shared" si="2"/>
        <v/>
      </c>
      <c r="R30" s="2" t="str">
        <f t="array" ref="R30">IFERROR(INDEX(F:F, SMALL(IF(F$1:F$100&lt;&gt;"", ROW(F$1:F$100)), ROW()-ROW(F$1)+1)), "")</f>
        <v/>
      </c>
      <c r="S30" s="2" t="str">
        <f t="shared" si="3"/>
        <v/>
      </c>
      <c r="T30" s="2" t="str">
        <f t="shared" si="4"/>
        <v/>
      </c>
      <c r="U30" s="2" t="str">
        <f t="shared" si="5"/>
        <v/>
      </c>
    </row>
    <row r="31" spans="1:21" x14ac:dyDescent="0.2">
      <c r="A31" s="2" t="str">
        <f>IF('１年以下・未就学児申込書'!B15="","","１年生以下女子")</f>
        <v/>
      </c>
      <c r="B31" s="2">
        <v>5</v>
      </c>
      <c r="C31" s="2">
        <f>集計表!$B$2</f>
        <v>0</v>
      </c>
      <c r="D31" s="2">
        <f>集計表!$B$3</f>
        <v>0</v>
      </c>
      <c r="E31" s="2" t="str">
        <f>+'１年以下・未就学児申込書'!F15</f>
        <v>女</v>
      </c>
      <c r="F31" s="2" t="str">
        <f>IF('１年以下・未就学児申込書'!B15="","",'１年以下・未就学児申込書'!B15)</f>
        <v/>
      </c>
      <c r="G31" s="2" t="str">
        <f>IF('１年以下・未就学児申込書'!C15="","",'１年以下・未就学児申込書'!C15)</f>
        <v/>
      </c>
      <c r="H31" s="2" t="str">
        <f>IF('１年以下・未就学児申込書'!E15="","",'１年以下・未就学児申込書'!E15)</f>
        <v/>
      </c>
      <c r="I31" s="2" t="str">
        <f>+集計表!$D$4</f>
        <v/>
      </c>
      <c r="J31" s="2" t="s">
        <v>134</v>
      </c>
      <c r="K31" s="2">
        <f t="shared" si="0"/>
        <v>0</v>
      </c>
      <c r="L31" s="2" t="str">
        <f t="shared" si="1"/>
        <v>女</v>
      </c>
      <c r="P31" s="2" t="str">
        <f t="shared" si="6"/>
        <v/>
      </c>
      <c r="Q31" s="2" t="str">
        <f t="shared" si="2"/>
        <v/>
      </c>
      <c r="R31" s="2" t="str">
        <f t="array" ref="R31">IFERROR(INDEX(F:F, SMALL(IF(F$1:F$100&lt;&gt;"", ROW(F$1:F$100)), ROW()-ROW(F$1)+1)), "")</f>
        <v/>
      </c>
      <c r="S31" s="2" t="str">
        <f t="shared" si="3"/>
        <v/>
      </c>
      <c r="T31" s="2" t="str">
        <f t="shared" si="4"/>
        <v/>
      </c>
      <c r="U31" s="2" t="str">
        <f t="shared" si="5"/>
        <v/>
      </c>
    </row>
    <row r="32" spans="1:21" x14ac:dyDescent="0.2">
      <c r="A32" s="2" t="str">
        <f>IF('１年以下・未就学児申込書'!B18="","","未就学児")</f>
        <v/>
      </c>
      <c r="B32" s="2">
        <v>1</v>
      </c>
      <c r="C32" s="2">
        <f>集計表!$B$2</f>
        <v>0</v>
      </c>
      <c r="D32" s="2">
        <f>集計表!$B$3</f>
        <v>0</v>
      </c>
      <c r="E32" s="2">
        <f>+'１年以下・未就学児申込書'!F18</f>
        <v>0</v>
      </c>
      <c r="F32" s="2" t="str">
        <f>IF('１年以下・未就学児申込書'!B18="","",'１年以下・未就学児申込書'!B18)</f>
        <v/>
      </c>
      <c r="G32" s="2" t="str">
        <f>IF('１年以下・未就学児申込書'!C18="","",'１年以下・未就学児申込書'!C18)</f>
        <v/>
      </c>
      <c r="H32" s="2" t="str">
        <f>IF('１年以下・未就学児申込書'!E18="","",'１年以下・未就学児申込書'!E18)</f>
        <v/>
      </c>
      <c r="I32" s="2" t="str">
        <f>+集計表!$D$4</f>
        <v/>
      </c>
      <c r="J32" s="2" t="s">
        <v>136</v>
      </c>
      <c r="K32" s="2">
        <f t="shared" si="0"/>
        <v>0</v>
      </c>
      <c r="L32" s="2">
        <f t="shared" si="1"/>
        <v>0</v>
      </c>
      <c r="P32" s="2" t="str">
        <f t="shared" si="6"/>
        <v/>
      </c>
      <c r="Q32" s="2" t="str">
        <f t="shared" si="2"/>
        <v/>
      </c>
      <c r="R32" s="2" t="str">
        <f t="array" ref="R32">IFERROR(INDEX(F:F, SMALL(IF(F$1:F$100&lt;&gt;"", ROW(F$1:F$100)), ROW()-ROW(F$1)+1)), "")</f>
        <v/>
      </c>
      <c r="S32" s="2" t="str">
        <f t="shared" si="3"/>
        <v/>
      </c>
      <c r="T32" s="2" t="str">
        <f t="shared" si="4"/>
        <v/>
      </c>
      <c r="U32" s="2" t="str">
        <f t="shared" si="5"/>
        <v/>
      </c>
    </row>
    <row r="33" spans="1:21" x14ac:dyDescent="0.2">
      <c r="A33" s="2" t="str">
        <f>IF('１年以下・未就学児申込書'!B19="","","未就学児")</f>
        <v/>
      </c>
      <c r="B33" s="2">
        <v>2</v>
      </c>
      <c r="C33" s="2">
        <f>集計表!$B$2</f>
        <v>0</v>
      </c>
      <c r="D33" s="2">
        <f>集計表!$B$3</f>
        <v>0</v>
      </c>
      <c r="E33" s="2">
        <f>+'１年以下・未就学児申込書'!F19</f>
        <v>0</v>
      </c>
      <c r="F33" s="2" t="str">
        <f>IF('１年以下・未就学児申込書'!B19="","",'１年以下・未就学児申込書'!B19)</f>
        <v/>
      </c>
      <c r="G33" s="2" t="str">
        <f>IF('１年以下・未就学児申込書'!C19="","",'１年以下・未就学児申込書'!C19)</f>
        <v/>
      </c>
      <c r="H33" s="2" t="str">
        <f>IF('１年以下・未就学児申込書'!E19="","",'１年以下・未就学児申込書'!E19)</f>
        <v/>
      </c>
      <c r="I33" s="2" t="str">
        <f>+集計表!$D$4</f>
        <v/>
      </c>
      <c r="J33" s="2" t="s">
        <v>136</v>
      </c>
      <c r="K33" s="2">
        <f t="shared" si="0"/>
        <v>0</v>
      </c>
      <c r="L33" s="2">
        <f t="shared" si="1"/>
        <v>0</v>
      </c>
      <c r="P33" s="2" t="str">
        <f t="shared" si="6"/>
        <v/>
      </c>
      <c r="Q33" s="2" t="str">
        <f t="shared" si="2"/>
        <v/>
      </c>
      <c r="R33" s="2" t="str">
        <f t="array" ref="R33">IFERROR(INDEX(F:F, SMALL(IF(F$1:F$100&lt;&gt;"", ROW(F$1:F$100)), ROW()-ROW(F$1)+1)), "")</f>
        <v/>
      </c>
      <c r="S33" s="2" t="str">
        <f t="shared" si="3"/>
        <v/>
      </c>
      <c r="T33" s="2" t="str">
        <f t="shared" si="4"/>
        <v/>
      </c>
      <c r="U33" s="2" t="str">
        <f t="shared" si="5"/>
        <v/>
      </c>
    </row>
    <row r="34" spans="1:21" x14ac:dyDescent="0.2">
      <c r="A34" s="2" t="str">
        <f>IF('１年以下・未就学児申込書'!B20="","","未就学児")</f>
        <v/>
      </c>
      <c r="B34" s="2">
        <v>3</v>
      </c>
      <c r="C34" s="2">
        <f>集計表!$B$2</f>
        <v>0</v>
      </c>
      <c r="D34" s="2">
        <f>集計表!$B$3</f>
        <v>0</v>
      </c>
      <c r="E34" s="2">
        <f>+'１年以下・未就学児申込書'!F20</f>
        <v>0</v>
      </c>
      <c r="F34" s="2" t="str">
        <f>IF('１年以下・未就学児申込書'!B20="","",'１年以下・未就学児申込書'!B20)</f>
        <v/>
      </c>
      <c r="G34" s="2" t="str">
        <f>IF('１年以下・未就学児申込書'!C20="","",'１年以下・未就学児申込書'!C20)</f>
        <v/>
      </c>
      <c r="H34" s="2" t="str">
        <f>IF('１年以下・未就学児申込書'!E20="","",'１年以下・未就学児申込書'!E20)</f>
        <v/>
      </c>
      <c r="I34" s="2" t="str">
        <f>+集計表!$D$4</f>
        <v/>
      </c>
      <c r="J34" s="2" t="s">
        <v>136</v>
      </c>
      <c r="K34" s="2">
        <f t="shared" si="0"/>
        <v>0</v>
      </c>
      <c r="L34" s="2">
        <f t="shared" si="1"/>
        <v>0</v>
      </c>
      <c r="P34" s="2" t="str">
        <f t="shared" si="6"/>
        <v/>
      </c>
      <c r="Q34" s="2" t="str">
        <f t="shared" si="2"/>
        <v/>
      </c>
      <c r="R34" s="2" t="str">
        <f t="array" ref="R34">IFERROR(INDEX(F:F, SMALL(IF(F$1:F$100&lt;&gt;"", ROW(F$1:F$100)), ROW()-ROW(F$1)+1)), "")</f>
        <v/>
      </c>
      <c r="S34" s="2" t="str">
        <f t="shared" si="3"/>
        <v/>
      </c>
      <c r="T34" s="2" t="str">
        <f t="shared" si="4"/>
        <v/>
      </c>
      <c r="U34" s="2" t="str">
        <f t="shared" si="5"/>
        <v/>
      </c>
    </row>
    <row r="35" spans="1:21" x14ac:dyDescent="0.2">
      <c r="A35" s="2" t="str">
        <f>IF('１年以下・未就学児申込書'!B21="","","未就学児")</f>
        <v/>
      </c>
      <c r="B35" s="2">
        <v>4</v>
      </c>
      <c r="C35" s="2">
        <f>集計表!$B$2</f>
        <v>0</v>
      </c>
      <c r="D35" s="2">
        <f>集計表!$B$3</f>
        <v>0</v>
      </c>
      <c r="E35" s="2">
        <f>+'１年以下・未就学児申込書'!F21</f>
        <v>0</v>
      </c>
      <c r="F35" s="2" t="str">
        <f>IF('１年以下・未就学児申込書'!B21="","",'１年以下・未就学児申込書'!B21)</f>
        <v/>
      </c>
      <c r="G35" s="2" t="str">
        <f>IF('１年以下・未就学児申込書'!C21="","",'１年以下・未就学児申込書'!C21)</f>
        <v/>
      </c>
      <c r="H35" s="2" t="str">
        <f>IF('１年以下・未就学児申込書'!E21="","",'１年以下・未就学児申込書'!E21)</f>
        <v/>
      </c>
      <c r="I35" s="2" t="str">
        <f>+集計表!$D$4</f>
        <v/>
      </c>
      <c r="J35" s="2" t="s">
        <v>136</v>
      </c>
      <c r="K35" s="2">
        <f t="shared" si="0"/>
        <v>0</v>
      </c>
      <c r="L35" s="2">
        <f t="shared" si="1"/>
        <v>0</v>
      </c>
      <c r="P35" s="2" t="str">
        <f t="shared" si="6"/>
        <v/>
      </c>
      <c r="Q35" s="2" t="str">
        <f t="shared" si="2"/>
        <v/>
      </c>
      <c r="R35" s="2" t="str">
        <f t="array" ref="R35">IFERROR(INDEX(F:F, SMALL(IF(F$1:F$100&lt;&gt;"", ROW(F$1:F$100)), ROW()-ROW(F$1)+1)), "")</f>
        <v/>
      </c>
      <c r="S35" s="2" t="str">
        <f t="shared" si="3"/>
        <v/>
      </c>
      <c r="T35" s="2" t="str">
        <f t="shared" si="4"/>
        <v/>
      </c>
      <c r="U35" s="2" t="str">
        <f t="shared" si="5"/>
        <v/>
      </c>
    </row>
    <row r="36" spans="1:21" x14ac:dyDescent="0.2">
      <c r="A36" s="2" t="str">
        <f>IF('１年以下・未就学児申込書'!B22="","","未就学児")</f>
        <v/>
      </c>
      <c r="B36" s="2">
        <v>5</v>
      </c>
      <c r="C36" s="2">
        <f>集計表!$B$2</f>
        <v>0</v>
      </c>
      <c r="D36" s="2">
        <f>集計表!$B$3</f>
        <v>0</v>
      </c>
      <c r="E36" s="2">
        <f>+'１年以下・未就学児申込書'!F22</f>
        <v>0</v>
      </c>
      <c r="F36" s="2" t="str">
        <f>IF('１年以下・未就学児申込書'!B22="","",'１年以下・未就学児申込書'!B22)</f>
        <v/>
      </c>
      <c r="G36" s="2" t="str">
        <f>IF('１年以下・未就学児申込書'!C22="","",'１年以下・未就学児申込書'!C22)</f>
        <v/>
      </c>
      <c r="H36" s="2" t="str">
        <f>IF('１年以下・未就学児申込書'!E22="","",'１年以下・未就学児申込書'!E22)</f>
        <v/>
      </c>
      <c r="I36" s="2" t="str">
        <f>+集計表!$D$4</f>
        <v/>
      </c>
      <c r="J36" s="2" t="s">
        <v>136</v>
      </c>
      <c r="K36" s="2">
        <f t="shared" si="0"/>
        <v>0</v>
      </c>
      <c r="L36" s="2">
        <f t="shared" si="1"/>
        <v>0</v>
      </c>
      <c r="P36" s="2" t="str">
        <f t="shared" si="6"/>
        <v/>
      </c>
      <c r="Q36" s="2" t="str">
        <f t="shared" si="2"/>
        <v/>
      </c>
      <c r="R36" s="2" t="str">
        <f t="array" ref="R36">IFERROR(INDEX(F:F, SMALL(IF(F$1:F$100&lt;&gt;"", ROW(F$1:F$100)), ROW()-ROW(F$1)+1)), "")</f>
        <v/>
      </c>
      <c r="S36" s="2" t="str">
        <f t="shared" si="3"/>
        <v/>
      </c>
      <c r="T36" s="2" t="str">
        <f t="shared" si="4"/>
        <v/>
      </c>
      <c r="U36" s="2" t="str">
        <f t="shared" si="5"/>
        <v/>
      </c>
    </row>
  </sheetData>
  <phoneticPr fontId="1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集計表</vt:lpstr>
      <vt:lpstr>３年以下申込書</vt:lpstr>
      <vt:lpstr>２年以下申込書</vt:lpstr>
      <vt:lpstr>１年以下・未就学児申込書</vt:lpstr>
      <vt:lpstr>リスト</vt:lpstr>
      <vt:lpstr>'１年以下・未就学児申込書'!Print_Area</vt:lpstr>
      <vt:lpstr>'２年以下申込書'!Print_Area</vt:lpstr>
      <vt:lpstr>'３年以下申込書'!Print_Area</vt:lpstr>
      <vt:lpstr>集計表!Print_Area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MORII YASUYUKI</dc:creator>
  <cp:lastModifiedBy>大輔 林</cp:lastModifiedBy>
  <cp:lastPrinted>2025-01-07T05:21:07Z</cp:lastPrinted>
  <dcterms:created xsi:type="dcterms:W3CDTF">2012-06-16T12:48:25Z</dcterms:created>
  <dcterms:modified xsi:type="dcterms:W3CDTF">2025-12-04T10:38:52Z</dcterms:modified>
</cp:coreProperties>
</file>